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162" documentId="13_ncr:1_{F6CB121F-512D-4AA6-A0C1-0FB36C537598}" xr6:coauthVersionLast="47" xr6:coauthVersionMax="47" xr10:uidLastSave="{8E90C94F-A86F-4EB5-8F9E-038BF852627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B9" i="6"/>
  <c r="B10" i="6"/>
  <c r="B11" i="6"/>
  <c r="B12" i="6"/>
  <c r="B13" i="6"/>
  <c r="B14" i="6"/>
  <c r="B15" i="6"/>
  <c r="B16" i="6"/>
  <c r="B17" i="6"/>
  <c r="B18" i="6"/>
  <c r="B19" i="6"/>
  <c r="B20" i="6"/>
  <c r="B21" i="6"/>
  <c r="B22" i="6"/>
  <c r="B23" i="6"/>
  <c r="B24" i="6"/>
  <c r="B25" i="6"/>
  <c r="B26" i="6"/>
  <c r="B27" i="6"/>
  <c r="B28" i="6"/>
  <c r="B29" i="6"/>
  <c r="B30" i="6"/>
  <c r="B31" i="6"/>
  <c r="B32" i="6"/>
  <c r="B33" i="6"/>
  <c r="B34" i="6"/>
  <c r="G9" i="6"/>
  <c r="G10" i="6"/>
  <c r="G11" i="6"/>
  <c r="G12" i="6"/>
  <c r="G13" i="6"/>
  <c r="G14" i="6"/>
  <c r="G15" i="6"/>
  <c r="G16" i="6"/>
  <c r="G17" i="6"/>
  <c r="G18" i="6"/>
  <c r="G19" i="6"/>
  <c r="G20" i="6"/>
  <c r="G21" i="6"/>
  <c r="G22" i="6"/>
  <c r="G23" i="6"/>
  <c r="G24" i="6"/>
  <c r="G25" i="6"/>
  <c r="G26" i="6"/>
  <c r="G27" i="6"/>
  <c r="G28" i="6"/>
  <c r="G29" i="6"/>
  <c r="G30" i="6"/>
  <c r="G31" i="6"/>
  <c r="G32" i="6"/>
  <c r="G33" i="6"/>
  <c r="G34" i="6"/>
  <c r="I9" i="6"/>
  <c r="I10" i="6"/>
  <c r="I11" i="6"/>
  <c r="I12" i="6"/>
  <c r="I13" i="6"/>
  <c r="I14" i="6"/>
  <c r="I15" i="6"/>
  <c r="I16" i="6"/>
  <c r="I17" i="6"/>
  <c r="I18" i="6"/>
  <c r="I19" i="6"/>
  <c r="I20" i="6"/>
  <c r="I21" i="6"/>
  <c r="I22" i="6"/>
  <c r="I23" i="6"/>
  <c r="I24" i="6"/>
  <c r="I25" i="6"/>
  <c r="I26" i="6"/>
  <c r="I27" i="6"/>
  <c r="I28" i="6"/>
  <c r="I29" i="6"/>
  <c r="I30" i="6"/>
  <c r="I31" i="6"/>
  <c r="I32" i="6"/>
  <c r="I33" i="6"/>
  <c r="I34" i="6"/>
  <c r="J9" i="6"/>
  <c r="J10" i="6"/>
  <c r="J11" i="6"/>
  <c r="J12" i="6"/>
  <c r="J13" i="6"/>
  <c r="J14" i="6"/>
  <c r="J15" i="6"/>
  <c r="J16" i="6"/>
  <c r="J17" i="6"/>
  <c r="J18" i="6"/>
  <c r="J19" i="6"/>
  <c r="J20" i="6"/>
  <c r="J21" i="6"/>
  <c r="J22" i="6"/>
  <c r="J23" i="6"/>
  <c r="J24" i="6"/>
  <c r="J25" i="6"/>
  <c r="J26" i="6"/>
  <c r="J27" i="6"/>
  <c r="J28" i="6"/>
  <c r="J29" i="6"/>
  <c r="J30" i="6"/>
  <c r="J31" i="6"/>
  <c r="J32" i="6"/>
  <c r="J33" i="6"/>
  <c r="J34" i="6"/>
  <c r="L9" i="6"/>
  <c r="L10" i="6"/>
  <c r="L11" i="6"/>
  <c r="L12" i="6"/>
  <c r="L13" i="6"/>
  <c r="L14" i="6"/>
  <c r="L15" i="6"/>
  <c r="L16" i="6"/>
  <c r="L17" i="6"/>
  <c r="L18" i="6"/>
  <c r="L19" i="6"/>
  <c r="L20" i="6"/>
  <c r="L21" i="6"/>
  <c r="L22" i="6"/>
  <c r="L23" i="6"/>
  <c r="L24" i="6"/>
  <c r="L25" i="6"/>
  <c r="L26" i="6"/>
  <c r="L27" i="6"/>
  <c r="L28" i="6"/>
  <c r="L29" i="6"/>
  <c r="L30" i="6"/>
  <c r="L31" i="6"/>
  <c r="L32" i="6"/>
  <c r="L33" i="6"/>
  <c r="L3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G2" i="6"/>
  <c r="G3" i="6"/>
  <c r="G4" i="6"/>
  <c r="G5" i="6"/>
  <c r="G6" i="6"/>
  <c r="G7" i="6"/>
  <c r="G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4" i="2"/>
  <c r="G4" i="2"/>
  <c r="I4" i="2"/>
  <c r="J4" i="2"/>
  <c r="L4" i="2"/>
  <c r="I8" i="6"/>
  <c r="I7" i="6"/>
  <c r="I6" i="6"/>
  <c r="I5" i="6"/>
  <c r="I4" i="6"/>
  <c r="I3" i="6"/>
  <c r="I2" i="6"/>
  <c r="I3" i="5"/>
  <c r="B2" i="6"/>
  <c r="J2" i="6"/>
  <c r="L2" i="6"/>
  <c r="B3" i="6"/>
  <c r="J3" i="6"/>
  <c r="L3" i="6"/>
  <c r="B4" i="6"/>
  <c r="J4" i="6"/>
  <c r="L4" i="6"/>
  <c r="B5" i="6"/>
  <c r="J5" i="6"/>
  <c r="L5" i="6"/>
  <c r="B6" i="6"/>
  <c r="J6" i="6"/>
  <c r="L6" i="6"/>
  <c r="B7" i="6"/>
  <c r="J7" i="6"/>
  <c r="L7" i="6"/>
  <c r="B8" i="6"/>
  <c r="J8" i="6"/>
  <c r="L8" i="6"/>
  <c r="B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<sst xmlns="http://schemas.openxmlformats.org/spreadsheetml/2006/main" count="180310" uniqueCount="39128">
  <si>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</si>
  <si>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</si>
  <si>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</si>
  <si>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</si>
  <si>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</si>
  <si>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</si>
  <si>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</si>
  <si>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</si>
  <si>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</si>
  <si>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</si>
  <si>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</si>
  <si>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</si>
  <si>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</si>
  <si>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</si>
  <si>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</si>
  <si>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</si>
  <si>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</si>
  <si>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</si>
  <si>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</si>
  <si>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</si>
  <si>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</si>
  <si>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</si>
  <si>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</si>
  <si>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</si>
  <si>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</si>
  <si>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</si>
  <si>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</si>
  <si>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</si>
  <si>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</si>
  <si>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</si>
  <si>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</si>
  <si>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</si>
  <si>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</si>
  <si>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</si>
  <si>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</si>
  <si>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</si>
  <si>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</si>
  <si>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</si>
  <si>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</si>
  <si>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</si>
  <si>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</si>
  <si>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</si>
  <si>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</si>
  <si>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</si>
  <si>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</si>
  <si>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</si>
  <si>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</si>
  <si>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</si>
  <si>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</si>
  <si>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</si>
  <si>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</si>
  <si>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</si>
  <si>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</si>
  <si>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</si>
  <si>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</si>
  <si>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</si>
  <si>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</si>
  <si>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</si>
  <si>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</si>
  <si>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</si>
  <si>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</si>
  <si>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</si>
  <si>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</si>
  <si>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</si>
  <si>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</si>
  <si>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</si>
  <si>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</si>
  <si>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</si>
  <si>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</si>
  <si>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</si>
  <si>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</si>
  <si>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</si>
  <si>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</si>
  <si>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</si>
  <si>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</si>
  <si>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</si>
  <si>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</si>
  <si>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</si>
  <si>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</si>
  <si>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</si>
  <si>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</si>
  <si>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</si>
  <si>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</si>
  <si>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</si>
  <si>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</si>
  <si>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</si>
  <si>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</si>
  <si>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</si>
  <si>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</si>
  <si>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</si>
  <si>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</si>
  <si>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</si>
  <si>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</si>
  <si>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</si>
  <si>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</si>
  <si>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</si>
  <si>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</si>
  <si>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</si>
  <si>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</si>
  <si>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</si>
  <si>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</si>
  <si>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</si>
  <si>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</si>
  <si>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</si>
  <si>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</si>
  <si>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</si>
  <si>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</si>
  <si>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</si>
  <si>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</si>
  <si>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</si>
  <si>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</si>
  <si>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</si>
  <si>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</si>
  <si>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</si>
  <si>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</si>
  <si>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</si>
  <si>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</si>
  <si>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</si>
  <si>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</si>
  <si>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</si>
  <si>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</si>
  <si>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</si>
  <si>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</si>
  <si>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</si>
  <si>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</si>
  <si>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</si>
  <si>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</si>
  <si>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</si>
  <si>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</si>
  <si>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</si>
  <si>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</si>
  <si>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</si>
  <si>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</si>
  <si>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</si>
  <si>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</si>
  <si>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</si>
  <si>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</si>
  <si>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</si>
  <si>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</si>
  <si>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</si>
  <si>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</si>
  <si>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</si>
  <si>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</si>
  <si>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</si>
  <si>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</si>
  <si>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</si>
  <si>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</si>
  <si>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</si>
  <si>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</si>
  <si>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</si>
  <si>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</si>
  <si>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</si>
  <si>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</si>
  <si>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</si>
  <si>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</si>
  <si>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</si>
  <si>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</si>
  <si>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</si>
  <si>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</si>
  <si>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</si>
  <si>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</si>
  <si>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</si>
  <si>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</si>
  <si>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</si>
  <si>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</si>
  <si>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</si>
  <si>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</si>
  <si>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</si>
  <si>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</si>
  <si>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</si>
  <si>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</si>
  <si>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</si>
  <si>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</si>
  <si>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</si>
  <si>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</si>
  <si>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</si>
  <si>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</si>
  <si>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</si>
  <si>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</si>
  <si>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</si>
  <si>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</si>
  <si>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</si>
  <si>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</si>
  <si>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</si>
  <si>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</si>
  <si>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</si>
  <si>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</si>
  <si>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</si>
  <si>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</si>
  <si>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</si>
  <si>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</si>
  <si>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</si>
  <si>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</si>
  <si>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</si>
  <si>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</si>
  <si>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</si>
  <si>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</si>
  <si>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</si>
  <si>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</si>
  <si>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</si>
  <si>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</si>
  <si>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</si>
  <si>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</si>
  <si>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</si>
  <si>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</si>
  <si>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</si>
  <si>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</si>
  <si>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</si>
  <si>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</si>
  <si>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</si>
  <si>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</si>
  <si>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</si>
  <si>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</si>
  <si>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</si>
  <si>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</si>
  <si>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</si>
  <si>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</si>
  <si>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</si>
  <si>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</si>
  <si>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</si>
  <si>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</si>
  <si>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</si>
  <si>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</si>
  <si>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</si>
  <si>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</si>
  <si>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</si>
  <si>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</si>
  <si>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</si>
  <si>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</si>
  <si>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</si>
  <si>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</si>
  <si>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</si>
  <si>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</si>
  <si>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</si>
  <si>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</si>
  <si>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</si>
  <si>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</si>
  <si>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</si>
  <si>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</si>
  <si>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</si>
  <si>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</si>
  <si>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</si>
  <si>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</si>
  <si>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</si>
  <si>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</si>
  <si>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</si>
  <si>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</si>
  <si>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</si>
  <si>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</si>
  <si>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</si>
  <si>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</si>
  <si>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</si>
  <si>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</si>
  <si>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</si>
  <si>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</si>
  <si>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</si>
  <si>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</si>
  <si>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</si>
  <si>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</si>
  <si>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</si>
  <si>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</si>
  <si>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</si>
  <si>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</si>
  <si>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</si>
  <si>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</si>
  <si>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</si>
  <si>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</si>
  <si>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</si>
  <si>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</si>
  <si>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</si>
  <si>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</si>
  <si>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</si>
  <si>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</si>
  <si>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</si>
  <si>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</si>
  <si>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</si>
  <si>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</si>
  <si>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</si>
  <si>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</si>
  <si>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</si>
  <si>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</si>
  <si>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</si>
  <si>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</si>
  <si>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</si>
  <si>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</si>
  <si>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</si>
  <si>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</si>
  <si>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</si>
  <si>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</si>
  <si>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</si>
  <si>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</si>
  <si>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</si>
  <si>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</si>
  <si>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</si>
  <si>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</si>
  <si>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</si>
  <si>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</si>
  <si>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</si>
  <si>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</si>
  <si>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</si>
  <si>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</si>
  <si>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</si>
  <si>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</si>
  <si>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</si>
  <si>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</si>
  <si>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</si>
  <si>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</si>
  <si>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</si>
  <si>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</si>
  <si>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</si>
  <si>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</si>
  <si>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</si>
  <si>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</si>
  <si>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</si>
  <si>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</si>
  <si>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</si>
  <si>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</si>
  <si>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</si>
  <si>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</si>
  <si>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</si>
  <si>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</si>
  <si>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</si>
  <si>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</si>
  <si>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</si>
  <si>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</si>
  <si>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</si>
  <si>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</si>
  <si>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</si>
  <si>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</si>
  <si>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</si>
  <si>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</si>
  <si>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</si>
  <si>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</si>
  <si>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</si>
  <si>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</si>
  <si>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</si>
  <si>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</si>
  <si>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</si>
  <si>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</si>
  <si>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</si>
  <si>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</si>
  <si>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</si>
  <si>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</si>
  <si>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</si>
  <si>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</si>
  <si>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</si>
  <si>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</si>
  <si>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</si>
  <si>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</si>
  <si>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</si>
  <si>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</si>
  <si>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</si>
  <si>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</si>
  <si>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</si>
  <si>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</si>
  <si>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</si>
  <si>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</si>
  <si>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</si>
  <si>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</si>
  <si>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</si>
  <si>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</si>
  <si>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</si>
  <si>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</si>
  <si>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</si>
  <si>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</si>
  <si>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</si>
  <si>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</si>
  <si>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</si>
  <si>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</si>
  <si>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</si>
  <si>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</si>
  <si>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</si>
  <si>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</si>
  <si>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</si>
  <si>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</si>
  <si>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</si>
  <si>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</si>
  <si>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</si>
  <si>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</si>
  <si>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</si>
  <si>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</si>
  <si>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</si>
  <si>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</si>
  <si>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</si>
  <si>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</si>
  <si>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</si>
  <si>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</si>
  <si>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</si>
  <si>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</si>
  <si>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</si>
  <si>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</si>
  <si>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</si>
  <si>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</si>
  <si>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</si>
  <si>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</si>
  <si>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</si>
  <si>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</si>
  <si>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</si>
  <si>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</si>
  <si>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</si>
  <si>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</si>
  <si>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</si>
  <si>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</si>
  <si>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</si>
  <si>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</si>
  <si>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</si>
  <si>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</si>
  <si>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</si>
  <si>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</si>
  <si>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</si>
  <si>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</si>
  <si>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</si>
  <si>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</si>
  <si>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</si>
  <si>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</si>
  <si>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</si>
  <si>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</si>
  <si>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</si>
  <si>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</si>
  <si>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</si>
  <si>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</si>
  <si>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</si>
  <si>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</si>
  <si>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</si>
  <si>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</si>
  <si>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</si>
  <si>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</si>
  <si>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</si>
  <si>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</si>
  <si>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</si>
  <si>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</si>
  <si>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</si>
  <si>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</si>
  <si>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</si>
  <si>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</si>
  <si>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</si>
  <si>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</si>
  <si>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</si>
  <si>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</si>
  <si>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</si>
  <si>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</si>
  <si>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</si>
  <si>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</si>
  <si>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</si>
  <si>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</si>
  <si>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</si>
  <si>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</si>
  <si>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</si>
  <si>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</si>
  <si>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</si>
  <si>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</si>
  <si>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</si>
  <si>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</si>
  <si>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</si>
  <si>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</si>
  <si>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</si>
  <si>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</si>
  <si>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</si>
  <si>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</si>
  <si>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</si>
  <si>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</si>
  <si>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</si>
  <si>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</si>
  <si>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</si>
  <si>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</si>
  <si>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</si>
  <si>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</si>
  <si>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</si>
  <si>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</si>
  <si>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</si>
  <si>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</si>
  <si>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</si>
  <si>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</si>
  <si>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</si>
  <si>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</si>
  <si>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</si>
  <si>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</si>
  <si>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</si>
  <si>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</si>
  <si>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</si>
  <si>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</si>
  <si>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</si>
  <si>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</si>
  <si>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</si>
  <si>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</si>
  <si>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</si>
  <si>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</si>
  <si>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</si>
  <si>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</si>
  <si>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</si>
  <si>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</si>
  <si>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</si>
  <si>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</si>
  <si>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</si>
  <si>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</si>
  <si>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</si>
  <si>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</si>
  <si>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</si>
  <si>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</si>
  <si>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</si>
  <si>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</si>
  <si>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</si>
  <si>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</si>
  <si>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</si>
  <si>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</si>
  <si>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</si>
  <si>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</si>
  <si>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</si>
  <si>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</si>
  <si>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</si>
  <si>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</si>
  <si>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</si>
  <si>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</si>
  <si>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</si>
  <si>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</si>
  <si>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</si>
  <si>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</si>
  <si>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</si>
  <si>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</si>
  <si>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</si>
  <si>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</si>
  <si>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</si>
  <si>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</si>
  <si>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</si>
  <si>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</si>
  <si>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</si>
  <si>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</si>
  <si>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</si>
  <si>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</si>
  <si>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</si>
  <si>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</si>
  <si>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</si>
  <si>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</si>
  <si>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</si>
  <si>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</si>
  <si>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</si>
  <si>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</si>
  <si>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</si>
  <si>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</si>
  <si>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</si>
  <si>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</si>
  <si>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</si>
  <si>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</si>
  <si>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</si>
  <si>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</si>
  <si>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</si>
  <si>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</si>
  <si>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</si>
  <si>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</si>
  <si>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</si>
  <si>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</si>
  <si>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</si>
  <si>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</si>
  <si>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</si>
  <si>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</si>
  <si>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</si>
  <si>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</si>
  <si>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</si>
  <si>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</si>
  <si>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</si>
  <si>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</si>
  <si>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</si>
  <si>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</si>
  <si>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</si>
  <si>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</si>
  <si>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</si>
  <si>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</si>
  <si>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</si>
  <si>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</si>
  <si>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</si>
  <si>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</si>
  <si>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</si>
  <si>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</si>
  <si>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</si>
  <si>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</si>
  <si>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</si>
  <si>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</si>
  <si>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</si>
  <si>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</si>
  <si>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</si>
  <si>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</si>
  <si>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</si>
  <si>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</si>
  <si>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</si>
  <si>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</si>
  <si>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</si>
  <si>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</si>
  <si>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</si>
  <si>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</si>
  <si>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</si>
  <si>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</si>
  <si>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</si>
  <si>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</si>
  <si>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</si>
  <si>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</si>
  <si>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</si>
  <si>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</si>
  <si>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</si>
  <si>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</si>
  <si>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</si>
  <si>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</si>
  <si>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</si>
  <si>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</si>
  <si>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</si>
  <si>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</si>
  <si>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</si>
  <si>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</si>
  <si>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</si>
  <si>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</si>
  <si>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</si>
  <si>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</si>
  <si>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</si>
  <si>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</si>
  <si>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</si>
  <si>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</si>
  <si>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</si>
  <si>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</si>
  <si>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</si>
  <si>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</si>
  <si>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</si>
  <si>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</si>
  <si>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</si>
  <si>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</si>
  <si>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</si>
  <si>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</si>
  <si>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</si>
  <si>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</si>
  <si>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</si>
  <si>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</si>
  <si>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</si>
  <si>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</si>
  <si>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</si>
  <si>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</si>
  <si>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</si>
  <si>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</si>
  <si>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</si>
  <si>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</si>
  <si>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</si>
  <si>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</si>
  <si>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</si>
  <si>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</si>
  <si>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</si>
  <si>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</si>
  <si>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</si>
  <si>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</si>
  <si>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</si>
  <si>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</si>
  <si>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</si>
  <si>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</si>
  <si>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</si>
  <si>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</si>
  <si>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</si>
  <si>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</si>
  <si>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</si>
  <si>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</si>
  <si>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</si>
  <si>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</si>
  <si>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</si>
  <si>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</si>
  <si>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</si>
  <si>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</si>
  <si>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</si>
  <si>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</si>
  <si>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</si>
  <si>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</si>
  <si>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</si>
  <si>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</si>
  <si>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</si>
  <si>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</si>
  <si>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</si>
  <si>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</si>
  <si>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</si>
  <si>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</si>
  <si>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</si>
  <si>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</si>
  <si>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</si>
  <si>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</si>
  <si>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</si>
  <si>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</si>
  <si>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</si>
  <si>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</si>
  <si>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</si>
  <si>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</si>
  <si>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</si>
  <si>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</si>
  <si>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</si>
  <si>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</si>
  <si>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</si>
  <si>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</si>
  <si>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</si>
  <si>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</si>
  <si>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</si>
  <si>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</si>
  <si>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</si>
  <si>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</si>
  <si>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</si>
  <si>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</si>
  <si>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</si>
  <si>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</si>
  <si>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</si>
  <si>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</si>
  <si>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</si>
  <si>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</si>
  <si>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</si>
  <si>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</si>
  <si>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</si>
  <si>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</si>
  <si>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</si>
  <si>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</si>
  <si>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</si>
  <si>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</si>
  <si>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</si>
  <si>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</si>
  <si>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</si>
  <si>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</si>
  <si>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</si>
  <si>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</si>
  <si>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</si>
  <si>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</si>
  <si>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</si>
  <si>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</si>
  <si>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</si>
  <si>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</si>
  <si>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</si>
  <si>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</si>
  <si>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</si>
  <si>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</si>
  <si>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</si>
  <si>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</si>
  <si>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</si>
  <si>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</si>
  <si>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</si>
  <si>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</si>
  <si>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</si>
  <si>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</si>
  <si>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</si>
  <si>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</si>
  <si>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</si>
  <si>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</si>
  <si>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</si>
  <si>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</si>
  <si>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</si>
  <si>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</si>
  <si>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</si>
  <si>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</si>
  <si>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</si>
  <si>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</si>
  <si>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</si>
  <si>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</si>
  <si>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</si>
  <si>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</si>
  <si>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</si>
  <si>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</si>
  <si>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</si>
  <si>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</si>
  <si>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</si>
  <si>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</si>
  <si>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</si>
  <si>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</si>
  <si>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</si>
  <si>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</si>
  <si>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</si>
  <si>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</si>
  <si>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</si>
  <si>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</si>
  <si>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</si>
  <si>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</si>
  <si>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</si>
  <si>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</si>
  <si>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</si>
  <si>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</si>
  <si>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</si>
  <si>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</si>
  <si>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</si>
  <si>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</si>
  <si>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</si>
  <si>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</si>
  <si>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</si>
  <si>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</si>
  <si>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</si>
  <si>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</si>
  <si>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</si>
  <si>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</si>
  <si>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</si>
  <si>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</si>
  <si>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</si>
  <si>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</si>
  <si>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</si>
  <si>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</si>
  <si>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</si>
  <si>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</si>
  <si>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</si>
  <si>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</si>
  <si>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</si>
  <si>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</si>
  <si>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</si>
  <si>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</si>
  <si>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</si>
  <si>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</si>
  <si>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</si>
  <si>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</si>
  <si>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</si>
  <si>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</si>
  <si>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</si>
  <si>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</si>
  <si>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</si>
  <si>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</si>
  <si>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</si>
  <si>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</si>
  <si>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</si>
  <si>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</si>
  <si>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</si>
  <si>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</si>
  <si>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</si>
  <si>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</si>
  <si>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</si>
  <si>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</si>
  <si>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</si>
  <si>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</si>
  <si>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</si>
  <si>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</si>
  <si>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</si>
  <si>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</si>
  <si>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</si>
  <si>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</si>
  <si>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</si>
  <si>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</si>
  <si>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</si>
  <si>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</si>
  <si>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</si>
  <si>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</si>
  <si>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</si>
  <si>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</si>
  <si>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</si>
  <si>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</si>
  <si>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</si>
  <si>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</si>
  <si>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</si>
  <si>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</si>
  <si>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</si>
  <si>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</si>
  <si>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</si>
  <si>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</si>
  <si>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</si>
  <si>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</si>
  <si>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</si>
  <si>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</si>
  <si>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</si>
  <si>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</si>
  <si>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</si>
  <si>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</si>
  <si>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</si>
  <si>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</si>
  <si>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</si>
  <si>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</si>
  <si>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</si>
  <si>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</si>
  <si>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</si>
  <si>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</si>
  <si>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</si>
  <si>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</si>
  <si>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</si>
  <si>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</si>
  <si>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</si>
  <si>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</si>
  <si>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</si>
  <si>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</si>
  <si>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</si>
  <si>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</si>
  <si>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</si>
  <si>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</si>
  <si>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</si>
  <si>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</si>
  <si>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</si>
  <si>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</si>
  <si>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</si>
  <si>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</si>
  <si>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</si>
  <si>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</si>
  <si>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</si>
  <si>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</si>
  <si>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</si>
  <si>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</si>
  <si>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</si>
  <si>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</si>
  <si>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</si>
  <si>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</si>
  <si>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</si>
  <si>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</si>
  <si>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</si>
  <si>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</si>
  <si>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</si>
  <si>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</si>
  <si>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</si>
  <si>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</si>
  <si>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</si>
  <si>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</si>
  <si>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</si>
  <si>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</si>
  <si>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</si>
  <si>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</si>
  <si>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</si>
  <si>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</si>
  <si>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</si>
  <si>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</si>
  <si>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</si>
  <si>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</si>
  <si>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</si>
  <si>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</si>
  <si>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</si>
  <si>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</si>
  <si>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</si>
  <si>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</si>
  <si>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</si>
  <si>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</si>
  <si>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</si>
  <si>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</si>
  <si>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</si>
  <si>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</si>
  <si>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</si>
  <si>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</si>
  <si>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</si>
  <si>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</si>
  <si>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</si>
  <si>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</si>
  <si>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</si>
  <si>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</si>
  <si>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</si>
  <si>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</si>
  <si>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</si>
  <si>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</si>
  <si>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</si>
  <si>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</si>
  <si>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</si>
  <si>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</si>
  <si>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</si>
  <si>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</si>
  <si>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</si>
  <si>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</si>
  <si>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</si>
  <si>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</si>
  <si>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</si>
  <si>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</si>
  <si>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</si>
  <si>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</si>
  <si>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</si>
  <si>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</si>
  <si>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</si>
  <si>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</si>
  <si>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</si>
  <si>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</si>
  <si>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</si>
  <si>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</si>
  <si>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</si>
  <si>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</si>
  <si>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</si>
  <si>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</si>
  <si>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</si>
  <si>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</si>
  <si>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</si>
  <si>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</si>
  <si>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</si>
  <si>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</si>
  <si>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</si>
  <si>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</si>
  <si>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</si>
  <si>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</si>
  <si>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</si>
  <si>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</si>
  <si>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</si>
  <si>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</si>
  <si>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</si>
  <si>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</si>
  <si>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</si>
  <si>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</si>
  <si>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</si>
  <si>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</si>
  <si>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</si>
  <si>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</si>
  <si>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</si>
  <si>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</si>
  <si>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</si>
  <si>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</si>
  <si>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</si>
  <si>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</si>
  <si>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</si>
  <si>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</si>
  <si>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</si>
  <si>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</si>
  <si>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</si>
  <si>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</si>
  <si>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</si>
  <si>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</si>
  <si>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</si>
  <si>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</si>
  <si>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</si>
  <si>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</si>
  <si>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</si>
  <si>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</si>
  <si>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</si>
  <si>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</si>
  <si>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</si>
  <si>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</si>
  <si>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</si>
  <si>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</si>
  <si>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</si>
  <si>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</si>
  <si>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</si>
  <si>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</si>
  <si>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</si>
  <si>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</si>
  <si>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</si>
  <si>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</si>
  <si>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</si>
  <si>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</si>
  <si>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</si>
  <si>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</si>
  <si>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</si>
  <si>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</si>
  <si>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</si>
  <si>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</si>
  <si>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</si>
  <si>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</si>
  <si>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</si>
  <si>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</si>
  <si>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</si>
  <si>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</si>
  <si>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</si>
  <si>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</si>
  <si>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</si>
  <si>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</si>
  <si>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</si>
  <si>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</si>
  <si>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</si>
  <si>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</si>
  <si>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</si>
  <si>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</si>
  <si>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</si>
  <si>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</si>
  <si>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</si>
  <si>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</si>
  <si>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</si>
  <si>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</si>
  <si>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</si>
  <si>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</si>
  <si>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</si>
  <si>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</si>
  <si>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</si>
  <si>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</si>
  <si>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</si>
  <si>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</si>
  <si>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</si>
  <si>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</si>
  <si>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</si>
  <si>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</si>
  <si>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</si>
  <si>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</si>
  <si>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</si>
  <si>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</si>
  <si>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</si>
  <si>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</si>
  <si>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</si>
  <si>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</si>
  <si>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</si>
  <si>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</si>
  <si>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</si>
  <si>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</si>
  <si>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</si>
  <si>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</si>
  <si>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</si>
  <si>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</si>
  <si>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</si>
  <si>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</si>
  <si>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</si>
  <si>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</si>
  <si>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</si>
  <si>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</si>
  <si>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</si>
  <si>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</si>
  <si>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</si>
  <si>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</si>
  <si>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</si>
  <si>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</si>
  <si>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</si>
  <si>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</si>
  <si>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</si>
  <si>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</si>
  <si>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</si>
  <si>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</si>
  <si>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</si>
  <si>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</si>
  <si>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</si>
  <si>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</si>
  <si>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</si>
  <si>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</si>
  <si>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</si>
  <si>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</si>
  <si>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</si>
  <si>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</si>
  <si>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</si>
  <si>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</si>
  <si>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</si>
  <si>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</si>
  <si>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</si>
  <si>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</si>
  <si>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</si>
  <si>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</si>
  <si>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</si>
  <si>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</si>
  <si>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</si>
  <si>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</si>
  <si>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</si>
  <si>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</si>
  <si>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</si>
  <si>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</si>
  <si>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</si>
  <si>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</si>
  <si>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</si>
  <si>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</si>
  <si>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</si>
  <si>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</si>
  <si>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</si>
  <si>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</si>
  <si>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</si>
  <si>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</si>
  <si>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</si>
  <si>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</si>
  <si>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</si>
  <si>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</si>
  <si>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</si>
  <si>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</si>
  <si>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</si>
  <si>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</si>
  <si>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</si>
  <si>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</si>
  <si>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</si>
  <si>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</si>
  <si>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</si>
  <si>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</si>
  <si>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</si>
  <si>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</si>
  <si>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</si>
  <si>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</si>
  <si>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</si>
  <si>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</si>
  <si>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</si>
  <si>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</si>
  <si>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</si>
  <si>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</si>
  <si>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</si>
  <si>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</si>
  <si>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</si>
  <si>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</si>
  <si>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</si>
  <si>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</si>
  <si>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</si>
  <si>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</si>
  <si>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</si>
  <si>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</si>
  <si>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</si>
  <si>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</si>
  <si>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</si>
  <si>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</si>
  <si>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</si>
  <si>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</si>
  <si>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</si>
  <si>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</si>
  <si>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</si>
  <si>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</si>
  <si>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</si>
  <si>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</si>
  <si>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</si>
  <si>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</si>
  <si>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</si>
  <si>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</si>
  <si>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</si>
  <si>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</si>
  <si>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</si>
  <si>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</si>
  <si>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</si>
  <si>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</si>
  <si>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</si>
  <si>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</si>
  <si>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</si>
  <si>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</si>
  <si>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</si>
  <si>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</si>
  <si>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</si>
  <si>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</si>
  <si>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</si>
  <si>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</si>
  <si>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</si>
  <si>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</si>
  <si>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</si>
  <si>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</si>
  <si>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</si>
  <si>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</si>
  <si>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</si>
  <si>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</si>
  <si>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</si>
  <si>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</si>
  <si>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</si>
  <si>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</si>
  <si>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</si>
  <si>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</si>
  <si>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</si>
  <si>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</si>
  <si>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</si>
  <si>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</si>
  <si>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</si>
  <si>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</si>
  <si>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</si>
  <si>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</si>
  <si>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</si>
  <si>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</si>
  <si>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</si>
  <si>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</si>
  <si>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</si>
  <si>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</si>
  <si>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</si>
  <si>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</si>
  <si>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</si>
  <si>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</si>
  <si>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</si>
  <si>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</si>
  <si>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</si>
  <si>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</si>
  <si>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</si>
  <si>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</si>
  <si>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</si>
  <si>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</si>
  <si>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</si>
  <si>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</si>
  <si>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</si>
  <si>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</si>
  <si>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</si>
  <si>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</si>
  <si>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</si>
  <si>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</si>
  <si>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</si>
  <si>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</si>
  <si>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</si>
  <si>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</si>
  <si>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</si>
  <si>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</si>
  <si>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</si>
  <si>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</si>
  <si>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</si>
  <si>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</si>
  <si>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</si>
  <si>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</si>
  <si>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</si>
  <si>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</si>
  <si>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</si>
  <si>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</si>
  <si>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</si>
  <si>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</si>
  <si>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</si>
  <si>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</si>
  <si>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</si>
  <si>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</si>
  <si>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</si>
  <si>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</si>
  <si>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</si>
  <si>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</si>
  <si>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</si>
  <si>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</si>
  <si>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</si>
  <si>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</si>
  <si>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</si>
  <si>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</si>
  <si>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</si>
  <si>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</si>
  <si>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</si>
  <si>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</si>
  <si>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</si>
  <si>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</si>
  <si>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</si>
  <si>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</si>
  <si>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</si>
  <si>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</si>
  <si>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</si>
  <si>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</si>
  <si>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</si>
  <si>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</si>
  <si>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</si>
  <si>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</si>
  <si>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</si>
  <si>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</si>
  <si>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</si>
  <si>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</si>
  <si>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</si>
  <si>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</si>
  <si>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</si>
  <si>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</si>
  <si>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</si>
  <si>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</si>
  <si>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</si>
  <si>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</si>
  <si>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</si>
  <si>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</si>
  <si>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</si>
  <si>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</si>
  <si>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</si>
  <si>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</si>
  <si>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</si>
  <si>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</si>
  <si>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</si>
  <si>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</si>
  <si>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</si>
  <si>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</si>
  <si>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</si>
  <si>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</si>
  <si>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</si>
  <si>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</si>
  <si>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</si>
  <si>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</si>
  <si>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</si>
  <si>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</si>
  <si>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</si>
  <si>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</si>
  <si>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</si>
  <si>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</si>
  <si>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</si>
  <si>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</si>
  <si>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</si>
  <si>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</si>
  <si>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</si>
  <si>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</si>
  <si>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</si>
  <si>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</si>
  <si>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</si>
  <si>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</si>
  <si>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</si>
  <si>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</si>
  <si>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</si>
  <si>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</si>
  <si>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</si>
  <si>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</si>
  <si>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</si>
  <si>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</si>
  <si>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</si>
  <si>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</si>
  <si>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</si>
  <si>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</si>
  <si>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</si>
  <si>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</si>
  <si>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</si>
  <si>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</si>
  <si>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</si>
  <si>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</si>
  <si>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</si>
  <si>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</si>
  <si>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</si>
  <si>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</si>
  <si>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</si>
  <si>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</si>
  <si>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</si>
  <si>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</si>
  <si>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</si>
  <si>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</si>
  <si>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</si>
  <si>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</si>
  <si>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</si>
  <si>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</si>
  <si>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</si>
  <si>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</si>
  <si>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</si>
  <si>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</si>
  <si>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</si>
  <si>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</si>
  <si>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</si>
  <si>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</si>
  <si>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</si>
  <si>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</si>
  <si>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</si>
  <si>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</si>
  <si>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</si>
  <si>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</si>
  <si>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</si>
  <si>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</si>
  <si>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</si>
  <si>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</si>
  <si>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</si>
  <si>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</si>
  <si>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</si>
  <si>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</si>
  <si>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</si>
  <si>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</si>
  <si>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</si>
  <si>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</si>
  <si>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</si>
  <si>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</si>
  <si>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</si>
  <si>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</si>
  <si>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</si>
  <si>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</si>
  <si>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</si>
  <si>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</si>
  <si>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</si>
  <si>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</si>
  <si>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</si>
  <si>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</si>
  <si>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</si>
  <si>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</si>
  <si>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</si>
  <si>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</si>
  <si>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</si>
  <si>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</si>
  <si>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</si>
  <si>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</si>
  <si>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</si>
  <si>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</si>
  <si>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</si>
  <si>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</si>
  <si>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</si>
  <si>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</si>
  <si>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</si>
  <si>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</si>
  <si>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</si>
  <si>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</si>
  <si>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</si>
  <si>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</si>
  <si>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</si>
  <si>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</si>
  <si>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</si>
  <si>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</si>
  <si>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</si>
  <si>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</si>
  <si>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</si>
  <si>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</si>
  <si>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</si>
  <si>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</si>
  <si>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</si>
  <si>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</si>
  <si>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</si>
  <si>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</si>
  <si>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</si>
  <si>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</si>
  <si>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</si>
  <si>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</si>
  <si>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</si>
  <si>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</si>
  <si>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</si>
  <si>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</si>
  <si>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</si>
  <si>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</si>
  <si>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</si>
  <si>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</si>
  <si>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</si>
  <si>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</si>
  <si>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</si>
  <si>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</si>
  <si>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</si>
  <si>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</si>
  <si>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</si>
  <si>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</si>
  <si>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</si>
  <si>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</si>
  <si>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</si>
  <si>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</si>
  <si>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</si>
  <si>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</si>
  <si>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</si>
  <si>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</si>
  <si>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</si>
  <si>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</si>
  <si>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</si>
  <si>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</si>
  <si>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</si>
  <si>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</si>
  <si>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</si>
  <si>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</si>
  <si>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</si>
  <si>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</si>
  <si>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</si>
  <si>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</si>
  <si>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</si>
  <si>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</si>
  <si>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</si>
  <si>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</si>
  <si>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</si>
  <si>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</si>
  <si>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</si>
  <si>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</si>
  <si>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</si>
  <si>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</si>
  <si>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</si>
  <si>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</si>
  <si>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</si>
  <si>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</si>
  <si>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</si>
  <si>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</si>
  <si>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</si>
  <si>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</si>
  <si>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</si>
  <si>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</si>
  <si>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</si>
  <si>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</si>
  <si>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</si>
  <si>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</si>
  <si>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</si>
  <si>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</si>
  <si>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</si>
  <si>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</si>
  <si>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</si>
  <si>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</si>
  <si>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</si>
  <si>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</si>
  <si>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</si>
  <si>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</si>
  <si>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</si>
  <si>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</si>
  <si>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</si>
  <si>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</si>
  <si>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</si>
  <si>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</si>
  <si>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</si>
  <si>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</si>
  <si>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</si>
  <si>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</si>
  <si>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</si>
  <si>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</si>
  <si>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</si>
  <si>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</si>
  <si>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</si>
  <si>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</si>
  <si>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</si>
  <si>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</si>
  <si>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</si>
  <si>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</si>
  <si>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</si>
  <si>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</si>
  <si>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</si>
  <si>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</si>
  <si>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</si>
  <si>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</si>
  <si>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</si>
  <si>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</si>
  <si>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</si>
  <si>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</si>
  <si>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</si>
  <si>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</si>
  <si>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</si>
  <si>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</si>
  <si>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</si>
  <si>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</si>
  <si>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</si>
  <si>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</si>
  <si>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</si>
  <si>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</si>
  <si>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</si>
  <si>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</si>
  <si>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</si>
  <si>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</si>
  <si>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</si>
  <si>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</si>
  <si>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</si>
  <si>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</si>
  <si>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</si>
  <si>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</si>
  <si>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</si>
  <si>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</si>
  <si>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</si>
  <si>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</si>
  <si>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</si>
  <si>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</si>
  <si>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</si>
  <si>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</si>
  <si>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</si>
  <si>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</si>
  <si>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</si>
  <si>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</si>
  <si>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</si>
  <si>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</si>
  <si>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</si>
  <si>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</si>
  <si>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</si>
  <si>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</si>
  <si>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</si>
  <si>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</si>
  <si>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</si>
  <si>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</si>
  <si>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</si>
  <si>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</si>
  <si>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</si>
  <si>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</si>
  <si>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</si>
  <si>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</si>
  <si>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</si>
  <si>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</si>
  <si>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</si>
  <si>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</si>
  <si>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</si>
  <si>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</si>
  <si>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</si>
  <si>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</si>
  <si>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</si>
  <si>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</si>
  <si>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</si>
  <si>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</si>
  <si>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</si>
  <si>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</si>
  <si>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</si>
  <si>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</si>
  <si>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</si>
  <si>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</si>
  <si>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</si>
  <si>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</si>
  <si>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</si>
  <si>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</si>
  <si>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</si>
  <si>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</si>
  <si>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</si>
  <si>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</si>
  <si>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</si>
  <si>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</si>
  <si>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</si>
  <si>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</si>
  <si>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</si>
  <si>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</si>
  <si>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</si>
  <si>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</si>
  <si>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</si>
  <si>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</si>
  <si>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</si>
  <si>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</si>
  <si>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</si>
  <si>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</si>
  <si>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</si>
  <si>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</si>
  <si>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</si>
  <si>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</si>
  <si>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</si>
  <si>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</si>
  <si>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</si>
  <si>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</si>
  <si>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</si>
  <si>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</si>
  <si>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</si>
  <si>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</si>
  <si>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</si>
  <si>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</si>
  <si>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</si>
  <si>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</si>
  <si>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</si>
  <si>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</si>
  <si>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</si>
  <si>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</si>
  <si>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</si>
  <si>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</si>
  <si>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</si>
  <si>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</si>
  <si>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</si>
  <si>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</si>
  <si>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</si>
  <si>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</si>
  <si>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</si>
  <si>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</si>
  <si>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</si>
  <si>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</si>
  <si>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</si>
  <si>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</si>
  <si>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</si>
  <si>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</si>
  <si>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</si>
  <si>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</si>
  <si>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</si>
  <si>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</si>
  <si>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</si>
  <si>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</si>
  <si>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</si>
  <si>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</si>
  <si>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</si>
  <si>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</si>
  <si>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</si>
  <si>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</si>
  <si>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</si>
  <si>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</si>
  <si>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</si>
  <si>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</si>
  <si>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</si>
  <si>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</si>
  <si>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</si>
  <si>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</si>
  <si>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</si>
  <si>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</si>
  <si>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</si>
  <si>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</si>
  <si>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</si>
  <si>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</si>
  <si>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</si>
  <si>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</si>
  <si>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</si>
  <si>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</si>
  <si>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</si>
  <si>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</si>
  <si>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</si>
  <si>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</si>
  <si>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</si>
  <si>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</si>
  <si>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</si>
  <si>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</si>
  <si>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</si>
  <si>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</si>
  <si>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</si>
  <si>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</si>
  <si>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</si>
  <si>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</si>
  <si>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</si>
  <si>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</si>
  <si>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</si>
  <si>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</si>
  <si>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</si>
  <si>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</si>
  <si>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</si>
  <si>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</si>
  <si>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</si>
  <si>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</si>
  <si>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</si>
  <si>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</si>
  <si>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</si>
  <si>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</si>
  <si>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</si>
  <si>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</si>
  <si>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</si>
  <si>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</si>
  <si>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</si>
  <si>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</si>
  <si>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</si>
  <si>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</si>
  <si>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</si>
  <si>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</si>
  <si>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</si>
  <si>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</si>
  <si>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</si>
  <si>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</si>
  <si>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</si>
  <si>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</si>
  <si>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</si>
  <si>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</si>
  <si>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</si>
  <si>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</si>
  <si>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</si>
  <si>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</si>
  <si>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</si>
  <si>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</si>
  <si>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</si>
  <si>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</si>
  <si>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</si>
  <si>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</si>
  <si>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</si>
  <si>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</si>
  <si>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</si>
  <si>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</si>
  <si>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</si>
  <si>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</si>
  <si>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</si>
  <si>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</si>
  <si>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</si>
  <si>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</si>
  <si>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</si>
  <si>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</si>
  <si>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</si>
  <si>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</si>
  <si>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</si>
  <si>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</si>
  <si>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</si>
  <si>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</si>
  <si>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</si>
  <si>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</si>
  <si>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</si>
  <si>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</si>
  <si>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</si>
  <si>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</si>
  <si>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</si>
  <si>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</si>
  <si>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</si>
  <si>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</si>
  <si>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</si>
  <si>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</si>
  <si>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</si>
  <si>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</si>
  <si>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</si>
  <si>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</si>
  <si>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</si>
  <si>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</si>
  <si>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</si>
  <si>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</si>
  <si>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</si>
  <si>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</si>
  <si>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</si>
  <si>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</si>
  <si>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</si>
  <si>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</si>
  <si>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</si>
  <si>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</si>
  <si>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</si>
  <si>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</si>
  <si>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</si>
  <si>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</si>
  <si>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</si>
  <si>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</si>
  <si>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</si>
  <si>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</si>
  <si>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</si>
  <si>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</si>
  <si>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</si>
  <si>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</si>
  <si>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</si>
  <si>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</si>
  <si>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</si>
  <si>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</si>
  <si>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</si>
  <si>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</si>
  <si>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</si>
  <si>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</si>
  <si>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</si>
  <si>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</si>
  <si>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</si>
  <si>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</si>
  <si>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</si>
  <si>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</si>
  <si>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</si>
  <si>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</si>
  <si>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</si>
  <si>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</si>
  <si>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</si>
  <si>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</si>
  <si>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</si>
  <si>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</si>
  <si>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</si>
  <si>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</si>
  <si>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</si>
  <si>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</si>
  <si>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</si>
  <si>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</si>
  <si>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</si>
  <si>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</si>
  <si>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</si>
  <si>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</si>
  <si>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</si>
  <si>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</si>
  <si>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</si>
  <si>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</si>
  <si>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</si>
  <si>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</si>
  <si>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</si>
  <si>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</si>
  <si>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</si>
  <si>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</si>
  <si>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</si>
  <si>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</si>
  <si>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</si>
  <si>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</si>
  <si>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</si>
  <si>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</si>
  <si>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</si>
  <si>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</si>
  <si>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</si>
  <si>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</si>
  <si>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</si>
  <si>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</si>
  <si>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</si>
  <si>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</si>
  <si>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</si>
  <si>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</si>
  <si>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</si>
  <si>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</si>
  <si>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</si>
  <si>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</si>
  <si>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</si>
  <si>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</si>
  <si>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</si>
  <si>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</si>
  <si>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</si>
  <si>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</si>
  <si>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</si>
  <si>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</si>
  <si>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</si>
  <si>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</si>
  <si>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</si>
  <si>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</si>
  <si>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</si>
  <si>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</si>
  <si>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</si>
  <si>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</si>
  <si>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</si>
  <si>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</si>
  <si>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</si>
  <si>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</si>
  <si>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</si>
  <si>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</si>
  <si>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</si>
  <si>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</si>
  <si>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</si>
  <si>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</si>
  <si>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</si>
  <si>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</si>
  <si>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</si>
  <si>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</si>
  <si>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</si>
  <si>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</si>
  <si>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</si>
  <si>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</si>
  <si>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</si>
  <si>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</si>
  <si>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</si>
  <si>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</si>
  <si>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</si>
  <si>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</si>
  <si>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</si>
  <si>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</si>
  <si>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</si>
  <si>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</si>
  <si>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</si>
  <si>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</si>
  <si>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</si>
  <si>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</si>
  <si>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</si>
  <si>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</si>
  <si>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</si>
  <si>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</si>
  <si>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</si>
  <si>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</si>
  <si>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</si>
  <si>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</si>
  <si>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</si>
  <si>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</si>
  <si>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</si>
  <si>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</si>
  <si>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</si>
  <si>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</si>
  <si>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</si>
  <si>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</si>
  <si>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</si>
  <si>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</si>
  <si>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</si>
  <si>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</si>
  <si>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</si>
  <si>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</si>
  <si>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</si>
  <si>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</si>
  <si>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</si>
  <si>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</si>
  <si>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</si>
  <si>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</si>
  <si>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</si>
  <si>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</si>
  <si>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</si>
  <si>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</si>
  <si>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</si>
  <si>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</si>
  <si>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</si>
  <si>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</si>
  <si>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</si>
  <si>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</si>
  <si>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</si>
  <si>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</si>
  <si>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</si>
  <si>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</si>
  <si>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</si>
  <si>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</si>
  <si>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</si>
  <si>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</si>
  <si>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</si>
  <si>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</si>
  <si>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</si>
  <si>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</si>
  <si>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</si>
  <si>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</si>
  <si>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</si>
  <si>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</si>
  <si>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</si>
  <si>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</si>
  <si>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</si>
  <si>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</si>
  <si>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</si>
  <si>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</si>
  <si>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</si>
  <si>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</si>
  <si>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</si>
  <si>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</si>
  <si>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</si>
  <si>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</si>
  <si>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</si>
  <si>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</si>
  <si>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</si>
  <si>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</si>
  <si>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</si>
  <si>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</si>
  <si>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</si>
  <si>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</si>
  <si>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</si>
  <si>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</si>
  <si>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</si>
  <si>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</si>
  <si>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</si>
  <si>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</si>
  <si>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</si>
  <si>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</si>
  <si>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</si>
  <si>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</si>
  <si>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</si>
  <si>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</si>
  <si>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</si>
  <si>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</si>
  <si>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</si>
  <si>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</si>
  <si>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</si>
  <si>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</si>
  <si>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</si>
  <si>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</si>
  <si>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</si>
  <si>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</si>
  <si>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</si>
  <si>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</si>
  <si>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</si>
  <si>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</si>
  <si>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</si>
  <si>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</si>
  <si>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</si>
  <si>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</si>
  <si>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</si>
  <si>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</si>
  <si>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</si>
  <si>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</si>
  <si>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</si>
  <si>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</si>
  <si>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</si>
  <si>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</si>
  <si>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</si>
  <si>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</si>
  <si>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</si>
  <si>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</si>
  <si>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</si>
  <si>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</si>
  <si>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</si>
  <si>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</si>
  <si>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</si>
  <si>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</si>
  <si>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</si>
  <si>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</si>
  <si>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</si>
  <si>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</si>
  <si>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</si>
  <si>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</si>
  <si>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</si>
  <si>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</si>
  <si>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</si>
  <si>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</si>
  <si>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</si>
  <si>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</si>
  <si>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</si>
  <si>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</si>
  <si>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</si>
  <si>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</si>
  <si>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</si>
  <si>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</si>
  <si>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</si>
  <si>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</si>
  <si>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</si>
  <si>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</si>
  <si>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</si>
  <si>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</si>
  <si>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</si>
  <si>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</si>
  <si>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</si>
  <si>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</si>
  <si>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</si>
  <si>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</si>
  <si>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</si>
  <si>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</si>
  <si>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</si>
  <si>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</si>
  <si>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</si>
  <si>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</si>
  <si>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</si>
  <si>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</si>
  <si>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</si>
  <si>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</si>
  <si>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</si>
  <si>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</si>
  <si>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</si>
  <si>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</si>
  <si>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</si>
  <si>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</si>
  <si>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</si>
  <si>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</si>
  <si>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</si>
  <si>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</si>
  <si>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</si>
  <si>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</si>
  <si>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</si>
  <si>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</si>
  <si>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</si>
  <si>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</si>
  <si>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</si>
  <si>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</si>
  <si>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</si>
  <si>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</si>
  <si>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</si>
  <si>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</si>
  <si>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</si>
  <si>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</si>
  <si>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</si>
  <si>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</si>
  <si>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</si>
  <si>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</si>
  <si>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</si>
  <si>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</si>
  <si>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</si>
  <si>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</si>
  <si>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</si>
  <si>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</si>
  <si>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</si>
  <si>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</si>
  <si>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</si>
  <si>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</si>
  <si>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</si>
  <si>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</si>
  <si>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</si>
  <si>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</si>
  <si>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</si>
  <si>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</si>
  <si>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</si>
  <si>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</si>
  <si>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</si>
  <si>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</si>
  <si>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</si>
  <si>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</si>
  <si>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</si>
  <si>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</si>
  <si>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</si>
  <si>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</si>
  <si>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</si>
  <si>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</si>
  <si>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</si>
  <si>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</si>
  <si>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</si>
  <si>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</si>
  <si>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</si>
  <si>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</si>
  <si>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</si>
  <si>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</si>
  <si>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</si>
  <si>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</si>
  <si>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</si>
  <si>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</si>
  <si>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</si>
  <si>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</si>
  <si>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</si>
  <si>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</si>
  <si>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</si>
  <si>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</si>
  <si>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</si>
  <si>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</si>
  <si>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</si>
  <si>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</si>
  <si>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</si>
  <si>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</si>
  <si>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</si>
  <si>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</si>
  <si>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</si>
  <si>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</si>
  <si>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</si>
  <si>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</si>
  <si>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</si>
  <si>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</si>
  <si>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</si>
  <si>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</si>
  <si>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</si>
  <si>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</si>
  <si>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</si>
  <si>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</si>
  <si>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</si>
  <si>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</si>
  <si>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</si>
  <si>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</si>
  <si>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</si>
  <si>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</si>
  <si>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</si>
  <si>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</si>
  <si>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</si>
  <si>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</si>
  <si>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</si>
  <si>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</si>
  <si>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</si>
  <si>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</si>
  <si>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</si>
  <si>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</si>
  <si>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</si>
  <si>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</si>
  <si>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</si>
  <si>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</si>
  <si>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</si>
  <si>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</si>
  <si>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</si>
  <si>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</si>
  <si>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</si>
  <si>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</si>
  <si>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</si>
  <si>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</si>
  <si>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</si>
  <si>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</si>
  <si>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</si>
  <si>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</si>
  <si>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</si>
  <si>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</si>
  <si>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</si>
  <si>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</si>
  <si>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</si>
  <si>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</si>
  <si>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</si>
  <si>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</si>
  <si>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</si>
  <si>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</si>
  <si>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</si>
  <si>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</si>
  <si>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</si>
  <si>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</si>
  <si>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</si>
  <si>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</si>
  <si>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</si>
  <si>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</si>
  <si>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</si>
  <si>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</si>
  <si>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</si>
  <si>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</si>
  <si>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</si>
  <si>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</si>
  <si>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</si>
  <si>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</si>
  <si>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</si>
  <si>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</si>
  <si>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</si>
  <si>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</si>
  <si>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</si>
  <si>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</si>
  <si>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</si>
  <si>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</si>
  <si>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</si>
  <si>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</si>
  <si>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</si>
  <si>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</si>
  <si>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</si>
  <si>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</si>
  <si>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</si>
  <si>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</si>
  <si>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</si>
  <si>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</si>
  <si>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</si>
  <si>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</si>
  <si>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</si>
  <si>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</si>
  <si>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</si>
  <si>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</si>
  <si>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</si>
  <si>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</si>
  <si>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</si>
  <si>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</si>
  <si>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</si>
  <si>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</si>
  <si>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</si>
  <si>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</si>
  <si>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</si>
  <si>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</si>
  <si>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</si>
  <si>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</si>
  <si>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</si>
  <si>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</si>
  <si>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</si>
  <si>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</si>
  <si>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</si>
  <si>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</si>
  <si>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</si>
  <si>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</si>
  <si>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</si>
  <si>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</si>
  <si>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</si>
  <si>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</si>
  <si>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</si>
  <si>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</si>
  <si>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</si>
  <si>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</si>
  <si>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</si>
  <si>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</si>
  <si>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</si>
  <si>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</si>
  <si>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</si>
  <si>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</si>
  <si>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</si>
  <si>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</si>
  <si>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</si>
  <si>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</si>
  <si>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</si>
  <si>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</si>
  <si>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</si>
  <si>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</si>
  <si>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</si>
  <si>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</si>
  <si>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</si>
  <si>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</si>
  <si>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</si>
  <si>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</si>
  <si>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</si>
  <si>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</si>
  <si>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</si>
  <si>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</si>
  <si>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</si>
  <si>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</si>
  <si>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</si>
  <si>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</si>
  <si>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</si>
  <si>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</si>
  <si>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</si>
  <si>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</si>
  <si>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</si>
  <si>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</si>
  <si>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</si>
  <si>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</si>
  <si>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</si>
  <si>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</si>
  <si>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</si>
  <si>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</si>
  <si>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</si>
  <si>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</si>
  <si>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</si>
  <si>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</si>
  <si>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</si>
  <si>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</si>
  <si>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</si>
  <si>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</si>
  <si>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</si>
  <si>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</si>
  <si>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</si>
  <si>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</si>
  <si>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</si>
  <si>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</si>
  <si>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</si>
  <si>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</si>
  <si>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</si>
  <si>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</si>
  <si>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</si>
  <si>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</si>
  <si>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</si>
  <si>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</si>
  <si>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</si>
  <si>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</si>
  <si>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</si>
  <si>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</si>
  <si>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</si>
  <si>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</si>
  <si>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</si>
  <si>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</si>
  <si>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</si>
  <si>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</si>
  <si>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</si>
  <si>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</si>
  <si>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</si>
  <si>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</si>
  <si>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</si>
  <si>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</si>
  <si>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</si>
  <si>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</si>
  <si>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</si>
  <si>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</si>
  <si>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</si>
  <si>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</si>
  <si>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</si>
  <si>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</si>
  <si>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</si>
  <si>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</si>
  <si>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</si>
  <si>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</si>
  <si>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</si>
  <si>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</si>
  <si>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</si>
  <si>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</si>
  <si>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</si>
  <si>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</si>
  <si>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</si>
  <si>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</si>
  <si>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</si>
  <si>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</si>
  <si>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</si>
  <si>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</si>
  <si>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</si>
  <si>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</si>
  <si>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</si>
  <si>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</si>
  <si>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</si>
  <si>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</si>
  <si>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</si>
  <si>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</si>
  <si>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</si>
  <si>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</si>
  <si>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</si>
  <si>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</si>
  <si>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</si>
  <si>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</si>
  <si>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</si>
  <si>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</si>
  <si>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</si>
  <si>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</si>
  <si>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</si>
  <si>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</si>
  <si>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</si>
  <si>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</si>
  <si>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</si>
  <si>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</si>
  <si>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</si>
  <si>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</si>
  <si>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</si>
  <si>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</si>
  <si>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</si>
  <si>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</si>
  <si>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</si>
  <si>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</si>
  <si>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</si>
  <si>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</si>
  <si>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</si>
  <si>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</si>
  <si>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</si>
  <si>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</si>
  <si>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</si>
  <si>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</si>
  <si>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</si>
  <si>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</si>
  <si>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</si>
  <si>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</si>
  <si>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</si>
  <si>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</si>
  <si>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</si>
  <si>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</si>
  <si>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</si>
  <si>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</si>
  <si>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</si>
  <si>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</si>
  <si>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</si>
  <si>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</si>
  <si>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</si>
  <si>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</si>
  <si>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</si>
  <si>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</si>
  <si>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</si>
  <si>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</si>
  <si>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</si>
  <si>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</si>
  <si>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</si>
  <si>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</si>
  <si>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</si>
  <si>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</si>
  <si>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</si>
  <si>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</si>
  <si>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</si>
  <si>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</si>
  <si>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</si>
  <si>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</si>
  <si>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</si>
  <si>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</si>
  <si>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</si>
  <si>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</si>
  <si>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</si>
  <si>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</si>
  <si>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</si>
  <si>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</si>
  <si>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</si>
  <si>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</si>
  <si>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</si>
  <si>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</si>
  <si>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</si>
  <si>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</si>
  <si>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</si>
  <si>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</si>
  <si>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</si>
  <si>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</si>
  <si>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</si>
  <si>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</si>
  <si>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</si>
  <si>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</si>
  <si>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</si>
  <si>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</si>
  <si>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</si>
  <si>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</si>
  <si>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</si>
  <si>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</si>
  <si>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</si>
  <si>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</si>
  <si>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</si>
  <si>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</si>
  <si>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</si>
  <si>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</si>
  <si>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</si>
  <si>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</si>
  <si>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</si>
  <si>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</si>
  <si>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</si>
  <si>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</si>
  <si>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</si>
  <si>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</si>
  <si>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</si>
  <si>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</si>
  <si>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</si>
  <si>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</si>
  <si>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</si>
  <si>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</si>
  <si>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</si>
  <si>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</si>
  <si>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</si>
  <si>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</si>
  <si>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</si>
  <si>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</si>
  <si>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</si>
  <si>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</si>
  <si>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</si>
  <si>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</si>
  <si>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</si>
  <si>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</si>
  <si>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</si>
  <si>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</si>
  <si>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</si>
  <si>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</si>
  <si>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</si>
  <si>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</si>
  <si>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</si>
  <si>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</si>
  <si>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</si>
  <si>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</si>
  <si>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</si>
  <si>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</si>
  <si>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</si>
  <si>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</si>
  <si>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</si>
  <si>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</si>
  <si>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</si>
  <si>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</si>
  <si>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</si>
  <si>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</si>
  <si>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</si>
  <si>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</si>
  <si>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</si>
  <si>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</si>
  <si>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</si>
  <si>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</si>
  <si>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</si>
  <si>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</si>
  <si>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</si>
  <si>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</si>
  <si>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</si>
  <si>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</si>
  <si>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</si>
  <si>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</si>
  <si>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</si>
  <si>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</si>
  <si>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</si>
  <si>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</si>
  <si>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</si>
  <si>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</si>
  <si>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</si>
  <si>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</si>
  <si>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</si>
  <si>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</si>
  <si>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</si>
  <si>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</si>
  <si>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</si>
  <si>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</si>
  <si>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</si>
  <si>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</si>
  <si>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</si>
  <si>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</si>
  <si>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</si>
  <si>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</si>
  <si>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</si>
  <si>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</si>
  <si>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</si>
  <si>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</si>
  <si>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</si>
  <si>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</si>
  <si>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</si>
  <si>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</si>
  <si>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</si>
  <si>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</si>
  <si>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</si>
  <si>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</si>
  <si>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</si>
  <si>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</si>
  <si>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</si>
  <si>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</si>
  <si>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</si>
  <si>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</si>
  <si>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</si>
  <si>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</si>
  <si>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</si>
  <si>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</si>
  <si>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</si>
  <si>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</si>
  <si>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</si>
  <si>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</si>
  <si>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</si>
  <si>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</si>
  <si>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</si>
  <si>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</si>
  <si>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</si>
  <si>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</si>
  <si>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</si>
  <si>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</si>
  <si>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</si>
  <si>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</si>
  <si>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</si>
  <si>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</si>
  <si>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</si>
  <si>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</si>
  <si>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</si>
  <si>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</si>
  <si>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</si>
  <si>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</si>
  <si>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</si>
  <si>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</si>
  <si>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</si>
  <si>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</si>
  <si>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</si>
  <si>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</si>
  <si>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</si>
  <si>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</si>
  <si>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</si>
  <si>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</si>
  <si>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</si>
  <si>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</si>
  <si>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</si>
  <si>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</si>
  <si>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</si>
  <si>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</si>
  <si>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</si>
  <si>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</si>
  <si>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</si>
  <si>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</si>
  <si>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</si>
  <si>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</si>
  <si>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</si>
  <si>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</si>
  <si>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</si>
  <si>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</si>
  <si>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</si>
  <si>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</si>
  <si>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</si>
  <si>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</si>
  <si>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</si>
  <si>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</si>
  <si>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</si>
  <si>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</si>
  <si>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</si>
  <si>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</si>
  <si>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</si>
  <si>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</si>
  <si>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</si>
  <si>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</si>
  <si>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</si>
  <si>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</si>
  <si>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</si>
  <si>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</si>
  <si>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</si>
  <si>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</si>
  <si>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</si>
  <si>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</si>
  <si>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</si>
  <si>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</si>
  <si>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</si>
  <si>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</si>
  <si>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</si>
  <si>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</si>
  <si>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</si>
  <si>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</si>
  <si>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</si>
  <si>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</si>
  <si>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</si>
  <si>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</si>
  <si>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</si>
  <si>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</si>
  <si>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</si>
  <si>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</si>
  <si>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</si>
  <si>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</si>
  <si>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</si>
  <si>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</si>
  <si>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</si>
  <si>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</si>
  <si>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</si>
  <si>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</si>
  <si>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</si>
  <si>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</si>
  <si>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</si>
  <si>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</si>
  <si>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</si>
  <si>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</si>
  <si>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</si>
  <si>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</si>
  <si>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</si>
  <si>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</si>
  <si>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</si>
  <si>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</si>
  <si>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</si>
  <si>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</si>
  <si>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</si>
  <si>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</si>
  <si>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</si>
  <si>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</si>
  <si>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</si>
  <si>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</si>
  <si>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</si>
  <si>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</si>
  <si>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</si>
  <si>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</si>
  <si>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</si>
  <si>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</si>
  <si>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</si>
  <si>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</si>
  <si>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</si>
  <si>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</si>
  <si>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</si>
  <si>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</si>
  <si>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</si>
  <si>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</si>
  <si>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</si>
  <si>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</si>
  <si>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</si>
  <si>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</si>
  <si>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</si>
  <si>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</si>
  <si>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</si>
  <si>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</si>
  <si>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</si>
  <si>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</si>
  <si>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</si>
  <si>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</si>
  <si>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</si>
  <si>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</si>
  <si>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</si>
  <si>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</si>
  <si>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</si>
  <si>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</si>
  <si>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</si>
  <si>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</si>
  <si>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</si>
  <si>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</si>
  <si>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</si>
  <si>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</si>
  <si>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</si>
  <si>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</si>
  <si>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</si>
  <si>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</si>
  <si>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</si>
  <si>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</si>
  <si>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</si>
  <si>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</si>
  <si>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</si>
  <si>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</si>
  <si>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</si>
  <si>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</si>
  <si>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</si>
  <si>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</si>
  <si>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</si>
  <si>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</si>
  <si>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</si>
  <si>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</si>
  <si>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</si>
  <si>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</si>
  <si>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</si>
  <si>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</si>
  <si>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</si>
  <si>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</si>
  <si>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</si>
  <si>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</si>
  <si>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</si>
  <si>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</si>
  <si>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</si>
  <si>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</si>
  <si>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</si>
  <si>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</si>
  <si>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</si>
  <si>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</si>
  <si>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</si>
  <si>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</si>
  <si>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</si>
  <si>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</si>
  <si>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</si>
  <si>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</si>
  <si>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</si>
  <si>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</si>
  <si>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</si>
  <si>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</si>
  <si>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</si>
  <si>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</si>
  <si>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</si>
  <si>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</si>
  <si>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</si>
  <si>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</si>
  <si>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</si>
  <si>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</si>
  <si>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</si>
  <si>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</si>
  <si>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</si>
  <si>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</si>
  <si>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</si>
  <si>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</si>
  <si>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</si>
  <si>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</si>
  <si>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</si>
  <si>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</si>
  <si>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</si>
  <si>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</si>
  <si>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</si>
  <si>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</si>
  <si>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</si>
  <si>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</si>
  <si>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</si>
  <si>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</si>
  <si>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</si>
  <si>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</si>
  <si>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</si>
  <si>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</si>
  <si>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</si>
  <si>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</si>
  <si>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</si>
  <si>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</si>
  <si>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</si>
  <si>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</si>
  <si>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</si>
  <si>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</si>
  <si>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</si>
  <si>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</si>
  <si>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</si>
  <si>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</si>
  <si>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</si>
  <si>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</si>
  <si>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</si>
  <si>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</si>
  <si>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</si>
  <si>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</si>
  <si>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</si>
  <si>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</si>
  <si>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</si>
  <si>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</si>
  <si>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</si>
  <si>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</si>
  <si>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</si>
  <si>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</si>
  <si>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</si>
  <si>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</si>
  <si>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</si>
  <si>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</si>
  <si>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</si>
  <si>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</si>
  <si>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</si>
  <si>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</si>
  <si>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</si>
  <si>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</si>
  <si>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</si>
  <si>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</si>
  <si>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</si>
  <si>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</si>
  <si>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</si>
  <si>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</si>
  <si>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</si>
  <si>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</si>
  <si>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</si>
  <si>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</si>
  <si>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</si>
  <si>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</si>
  <si>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</si>
  <si>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</si>
  <si>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</si>
  <si>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</si>
  <si>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</si>
  <si>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</si>
  <si>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</si>
  <si>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</si>
  <si>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</si>
  <si>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</si>
  <si>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</si>
  <si>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</si>
  <si>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</si>
  <si>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</si>
  <si>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</si>
  <si>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</si>
  <si>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</si>
  <si>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</si>
  <si>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</si>
  <si>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</si>
  <si>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</si>
  <si>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</si>
  <si>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</si>
  <si>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</si>
  <si>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</si>
  <si>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</si>
  <si>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</si>
  <si>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</si>
  <si>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</si>
  <si>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</si>
  <si>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</si>
  <si>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</si>
  <si>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</si>
  <si>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</si>
  <si>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</si>
  <si>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</si>
  <si>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</si>
  <si>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</si>
  <si>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</si>
  <si>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</si>
  <si>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</si>
  <si>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</si>
  <si>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</si>
  <si>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</si>
  <si>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</si>
  <si>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</si>
  <si>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</si>
  <si>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</si>
  <si>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</si>
  <si>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</si>
  <si>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</si>
  <si>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</si>
  <si>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</si>
  <si>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</si>
  <si>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</si>
  <si>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</si>
  <si>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</si>
  <si>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</si>
  <si>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</si>
  <si>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</si>
  <si>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</si>
  <si>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</si>
  <si>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</si>
  <si>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</si>
  <si>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</si>
  <si>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</si>
  <si>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</si>
  <si>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</si>
  <si>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</si>
  <si>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</si>
  <si>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</si>
  <si>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</si>
  <si>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</si>
  <si>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</si>
  <si>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</si>
  <si>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</si>
  <si>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</si>
  <si>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</si>
  <si>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</si>
  <si>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</si>
  <si>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</si>
  <si>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</si>
  <si>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</si>
  <si>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</si>
  <si>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</si>
  <si>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</si>
  <si>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</si>
  <si>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</si>
  <si>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</si>
  <si>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</si>
  <si>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</si>
  <si>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</si>
  <si>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</si>
  <si>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</si>
  <si>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</si>
  <si>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</si>
  <si>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</si>
  <si>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</si>
  <si>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</si>
  <si>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</si>
  <si>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</si>
  <si>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</si>
  <si>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</si>
  <si>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</si>
  <si>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</si>
  <si>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</si>
  <si>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</si>
  <si>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</si>
  <si>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</si>
  <si>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</si>
  <si>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</si>
  <si>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</si>
  <si>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</si>
  <si>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</si>
  <si>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</si>
  <si>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</si>
  <si>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</si>
  <si>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</si>
  <si>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</si>
  <si>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</si>
  <si>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</si>
  <si>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</si>
  <si>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</si>
  <si>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</si>
  <si>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</si>
  <si>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</si>
  <si>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</si>
  <si>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</si>
  <si>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</si>
  <si>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</si>
  <si>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</si>
  <si>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</si>
  <si>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</si>
  <si>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</si>
  <si>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</si>
  <si>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</si>
  <si>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</si>
  <si>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</si>
  <si>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</si>
  <si>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</si>
  <si>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</si>
  <si>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</si>
  <si>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</si>
  <si>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</si>
  <si>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</si>
  <si>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</si>
  <si>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</si>
  <si>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</si>
  <si>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</si>
  <si>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</si>
  <si>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</si>
  <si>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</si>
  <si>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</si>
  <si>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</si>
  <si>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</si>
  <si>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</si>
  <si>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</si>
  <si>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</si>
  <si>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</si>
  <si>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</si>
  <si>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</si>
  <si>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</si>
  <si>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</si>
  <si>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</si>
  <si>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</si>
  <si>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</si>
  <si>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</si>
  <si>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</si>
  <si>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</si>
  <si>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</si>
  <si>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</si>
  <si>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</si>
  <si>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</si>
  <si>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</si>
  <si>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</si>
  <si>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</si>
  <si>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</si>
  <si>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</si>
  <si>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</si>
  <si>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</si>
  <si>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</si>
  <si>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</si>
  <si>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</si>
  <si>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</si>
  <si>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</si>
  <si>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</si>
  <si>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</si>
  <si>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</si>
  <si>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</si>
  <si>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</si>
  <si>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</si>
  <si>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</si>
  <si>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</si>
  <si>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</si>
  <si>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</si>
  <si>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</si>
  <si>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</si>
  <si>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</si>
  <si>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</si>
  <si>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</si>
  <si>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</si>
  <si>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</si>
  <si>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</si>
  <si>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</si>
  <si>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</si>
  <si>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</si>
  <si>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</si>
  <si>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</si>
  <si>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</si>
  <si>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</si>
  <si>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</si>
  <si>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</si>
  <si>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</si>
  <si>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</si>
  <si>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</si>
  <si>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</si>
  <si>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</si>
  <si>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</si>
  <si>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</si>
  <si>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</si>
  <si>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</si>
  <si>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</si>
  <si>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</si>
  <si>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</si>
  <si>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</si>
  <si>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</si>
  <si>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</si>
  <si>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</si>
  <si>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</si>
  <si>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</si>
  <si>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</si>
  <si>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</si>
  <si>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</si>
  <si>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</si>
  <si>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</si>
  <si>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</si>
  <si>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</si>
  <si>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</si>
  <si>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</si>
  <si>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</si>
  <si>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</si>
  <si>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</si>
  <si>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</si>
  <si>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</si>
  <si>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</si>
  <si>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</si>
  <si>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</si>
  <si>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</si>
  <si>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</si>
  <si>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</si>
  <si>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</si>
  <si>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</si>
  <si>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</si>
  <si>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</si>
  <si>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</si>
  <si>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</si>
  <si>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</si>
  <si>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</si>
  <si>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</si>
  <si>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</si>
  <si>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</si>
  <si>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</si>
  <si>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</si>
  <si>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</si>
  <si>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</si>
  <si>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</si>
  <si>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</si>
  <si>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</si>
  <si>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</si>
  <si>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</si>
  <si>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</si>
  <si>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</si>
  <si>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</si>
  <si>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</si>
  <si>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</si>
  <si>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</si>
  <si>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</si>
  <si>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</si>
  <si>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</si>
  <si>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</si>
  <si>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</si>
  <si>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</si>
  <si>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</si>
  <si>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</si>
  <si>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</si>
  <si>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</si>
  <si>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</si>
  <si>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</si>
  <si>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</si>
  <si>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</si>
  <si>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</si>
  <si>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</si>
  <si>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</si>
  <si>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</si>
  <si>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</si>
  <si>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</si>
  <si>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</si>
  <si>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</si>
  <si>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</si>
  <si>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</si>
  <si>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</si>
  <si>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</si>
  <si>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</si>
  <si>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</si>
  <si>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</si>
  <si>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</si>
  <si>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</si>
  <si>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</si>
  <si>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</si>
  <si>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</si>
  <si>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</si>
  <si>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</si>
  <si>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</si>
  <si>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</si>
  <si>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</si>
  <si>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</si>
  <si>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</si>
  <si>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</si>
  <si>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</si>
  <si>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</si>
  <si>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</si>
  <si>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</si>
  <si>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</si>
  <si>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</si>
  <si>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</si>
  <si>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</si>
  <si>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</si>
  <si>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</si>
  <si>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</si>
  <si>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</si>
  <si>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</si>
  <si>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</si>
  <si>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</si>
  <si>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</si>
  <si>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</si>
  <si>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</si>
  <si>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</si>
  <si>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</si>
  <si>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</si>
  <si>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</si>
  <si>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</si>
  <si>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</si>
  <si>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</si>
  <si>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</si>
  <si>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</si>
  <si>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</si>
  <si>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</si>
  <si>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</si>
  <si>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</si>
  <si>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</si>
  <si>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</si>
  <si>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</si>
  <si>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</si>
  <si>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</si>
  <si>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</si>
  <si>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</si>
  <si>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</si>
  <si>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</si>
  <si>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</si>
  <si>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</si>
  <si>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</si>
  <si>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</si>
  <si>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</si>
  <si>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</si>
  <si>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</si>
  <si>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</si>
  <si>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</si>
  <si>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</si>
  <si>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</si>
  <si>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</si>
  <si>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</si>
  <si>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</si>
  <si>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</si>
  <si>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</si>
  <si>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</si>
  <si>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</si>
  <si>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</si>
  <si>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</si>
  <si>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</si>
  <si>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</si>
  <si>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</si>
  <si>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</si>
  <si>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</si>
  <si>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</si>
  <si>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</si>
  <si>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</si>
  <si>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</si>
  <si>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</si>
  <si>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</si>
  <si>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</si>
  <si>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</si>
  <si>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</si>
  <si>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</si>
  <si>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</si>
  <si>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</si>
  <si>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</si>
  <si>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</si>
  <si>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</si>
  <si>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</si>
  <si>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</si>
  <si>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</si>
  <si>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</si>
  <si>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</si>
  <si>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</si>
  <si>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</si>
  <si>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</si>
  <si>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</si>
  <si>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</si>
  <si>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</si>
  <si>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</si>
  <si>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</si>
  <si>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</si>
  <si>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</si>
  <si>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</si>
  <si>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</si>
  <si>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</si>
  <si>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</si>
  <si>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</si>
  <si>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</si>
  <si>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</si>
  <si>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</si>
  <si>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</si>
  <si>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</si>
  <si>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</si>
  <si>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</si>
  <si>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</si>
  <si>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</si>
  <si>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</si>
  <si>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</si>
  <si>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</si>
  <si>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</si>
  <si>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</si>
  <si>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</si>
  <si>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</si>
  <si>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</si>
  <si>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</si>
  <si>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</si>
  <si>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</si>
  <si>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</si>
  <si>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</si>
  <si>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</si>
  <si>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</si>
  <si>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</si>
  <si>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</si>
  <si>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</si>
  <si>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</si>
  <si>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</si>
  <si>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</si>
  <si>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</si>
  <si>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</si>
  <si>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</si>
  <si>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</si>
  <si>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</si>
  <si>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</si>
  <si>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</si>
  <si>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</si>
  <si>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</si>
  <si>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</si>
  <si>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</si>
  <si>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</si>
  <si>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</si>
  <si>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</si>
  <si>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</si>
  <si>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</si>
  <si>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</si>
  <si>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</si>
  <si>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</si>
  <si>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</si>
  <si>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</si>
  <si>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</si>
  <si>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</si>
  <si>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</si>
  <si>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</si>
  <si>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</si>
  <si>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</si>
  <si>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</si>
  <si>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</si>
  <si>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</si>
  <si>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</si>
  <si>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</si>
  <si>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</si>
  <si>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</si>
  <si>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</si>
  <si>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</si>
  <si>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</si>
  <si>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</si>
  <si>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</si>
  <si>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</si>
  <si>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</si>
  <si>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</si>
  <si>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</si>
  <si>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</si>
  <si>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</si>
  <si>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</si>
  <si>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</si>
  <si>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</si>
  <si>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</si>
  <si>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</si>
  <si>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</si>
  <si>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</si>
  <si>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</si>
  <si>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</si>
  <si>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</si>
  <si>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</si>
  <si>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</si>
  <si>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</si>
  <si>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</si>
  <si>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</si>
  <si>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</si>
  <si>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</si>
  <si>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</si>
  <si>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</si>
  <si>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</si>
  <si>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</si>
  <si>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</si>
  <si>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</si>
  <si>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</si>
  <si>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</si>
  <si>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</si>
  <si>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</si>
  <si>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</si>
  <si>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</si>
  <si>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</si>
  <si>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</si>
  <si>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</si>
  <si>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</si>
  <si>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</si>
  <si>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</si>
  <si>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</si>
  <si>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</si>
  <si>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</si>
  <si>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</si>
  <si>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</si>
  <si>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</si>
  <si>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</si>
  <si>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</si>
  <si>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</si>
  <si>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</si>
  <si>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</si>
  <si>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</si>
  <si>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</si>
  <si>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</si>
  <si>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</si>
  <si>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</si>
  <si>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</si>
  <si>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</si>
  <si>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</si>
  <si>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</si>
  <si>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</si>
  <si>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</si>
  <si>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</si>
  <si>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</si>
  <si>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</si>
  <si>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</si>
  <si>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</si>
  <si>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</si>
  <si>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</si>
  <si>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</si>
  <si>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</si>
  <si>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</si>
  <si>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</si>
  <si>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</si>
  <si>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</si>
  <si>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</si>
  <si>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</si>
  <si>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</si>
  <si>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</si>
  <si>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</si>
  <si>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</si>
  <si>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</si>
  <si>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</si>
  <si>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</si>
  <si>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</si>
  <si>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</si>
  <si>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</si>
  <si>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</si>
  <si>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</si>
  <si>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</si>
  <si>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</si>
  <si>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</si>
  <si>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</si>
  <si>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</si>
  <si>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</si>
  <si>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</si>
  <si>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</si>
  <si>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</si>
  <si>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</si>
  <si>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</si>
  <si>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</si>
  <si>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</si>
  <si>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</si>
  <si>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</si>
  <si>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</si>
  <si>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</si>
  <si>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</si>
  <si>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</si>
  <si>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</si>
  <si>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</si>
  <si>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</si>
  <si>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</si>
  <si>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</si>
  <si>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</si>
  <si>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</si>
  <si>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</si>
  <si>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</si>
  <si>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</si>
  <si>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</si>
  <si>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</si>
  <si>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</si>
  <si>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</si>
  <si>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</si>
  <si>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</si>
  <si>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</si>
  <si>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</si>
  <si>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</si>
  <si>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</si>
  <si>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</si>
  <si>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</si>
  <si>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</si>
  <si>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</si>
  <si>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</si>
  <si>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</si>
  <si>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</si>
  <si>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</si>
  <si>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</si>
  <si>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</si>
  <si>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</si>
  <si>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</si>
  <si>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</si>
  <si>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</si>
  <si>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</si>
  <si>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</si>
  <si>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</si>
  <si>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</si>
  <si>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</si>
  <si>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</si>
  <si>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</si>
  <si>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</si>
  <si>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</si>
  <si>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</si>
  <si>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</si>
  <si>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</si>
  <si>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</si>
  <si>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</si>
  <si>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</si>
  <si>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</si>
  <si>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</si>
  <si>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</si>
  <si>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</si>
  <si>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</si>
  <si>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</si>
  <si>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</si>
  <si>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</si>
  <si>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</si>
  <si>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</si>
  <si>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</si>
  <si>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</si>
  <si>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</si>
  <si>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</si>
  <si>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</si>
  <si>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</si>
  <si>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</si>
  <si>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</si>
  <si>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</si>
  <si>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</si>
  <si>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</si>
  <si>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</si>
  <si>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</si>
  <si>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</si>
  <si>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</si>
  <si>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</si>
  <si>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</si>
  <si>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</si>
  <si>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</si>
  <si>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</si>
  <si>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</si>
  <si>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</si>
  <si>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</si>
  <si>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</si>
  <si>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</si>
  <si>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</si>
  <si>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</si>
  <si>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</si>
  <si>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</si>
  <si>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</si>
  <si>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</si>
  <si>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</si>
  <si>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</si>
  <si>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</si>
  <si>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</si>
  <si>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</si>
  <si>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</si>
  <si>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</si>
  <si>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</si>
  <si>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</si>
  <si>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</si>
  <si>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</si>
  <si>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</si>
  <si>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</si>
  <si>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</si>
  <si>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</si>
  <si>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</si>
  <si>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</si>
  <si>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</si>
  <si>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</si>
  <si>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</si>
  <si>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</si>
  <si>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</si>
  <si>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</si>
  <si>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</si>
  <si>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</si>
  <si>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</si>
  <si>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</si>
  <si>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</si>
  <si>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</si>
  <si>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</si>
  <si>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</si>
  <si>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</si>
  <si>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</si>
  <si>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</si>
  <si>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</si>
  <si>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</si>
  <si>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</si>
  <si>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</si>
  <si>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</si>
  <si>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</si>
  <si>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</si>
  <si>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</si>
  <si>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</si>
  <si>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</si>
  <si>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</si>
  <si>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</si>
  <si>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</si>
  <si>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</si>
  <si>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</si>
  <si>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</si>
  <si>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</si>
  <si>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</si>
  <si>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</si>
  <si>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</si>
  <si>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</si>
  <si>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</si>
  <si>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</si>
  <si>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</si>
  <si>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</si>
  <si>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</si>
  <si>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</si>
  <si>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</si>
  <si>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</si>
  <si>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</si>
  <si>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</si>
  <si>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</si>
  <si>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</si>
  <si>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</si>
  <si>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</si>
  <si>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</si>
  <si>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</si>
  <si>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</si>
  <si>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</si>
  <si>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</si>
  <si>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</si>
  <si>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</si>
  <si>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</si>
  <si>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</si>
  <si>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</si>
  <si>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</si>
  <si>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</si>
  <si>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</si>
  <si>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</si>
  <si>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</si>
  <si>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</si>
  <si>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</si>
  <si>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</si>
  <si>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</si>
  <si>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</si>
  <si>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</si>
  <si>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</si>
  <si>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</si>
  <si>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</si>
  <si>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</si>
  <si>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</si>
  <si>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</si>
  <si>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</si>
  <si>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</si>
  <si>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</si>
  <si>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</si>
  <si>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</si>
  <si>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</si>
  <si>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</si>
  <si>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</si>
  <si>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</si>
  <si>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</si>
  <si>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</si>
  <si>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</si>
  <si>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</si>
  <si>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</si>
  <si>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</si>
  <si>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</si>
  <si>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</si>
  <si>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</si>
  <si>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</si>
  <si>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</si>
  <si>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</si>
  <si>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</si>
  <si>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</si>
  <si>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</si>
  <si>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</si>
  <si>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</si>
  <si>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</si>
  <si>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</si>
  <si>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</si>
  <si>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</si>
  <si>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</si>
  <si>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</si>
  <si>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</si>
  <si>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</si>
  <si>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</si>
  <si>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</si>
  <si>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</si>
  <si>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</si>
  <si>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</si>
  <si>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</si>
  <si>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</si>
  <si>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</si>
  <si>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</si>
  <si>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</si>
  <si>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</si>
  <si>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</si>
  <si>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</si>
  <si>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</si>
  <si>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</si>
  <si>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</si>
  <si>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</si>
  <si>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</si>
  <si>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</si>
  <si>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</si>
  <si>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</si>
  <si>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</si>
  <si>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</si>
  <si>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</si>
  <si>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</si>
  <si>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</si>
  <si>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</si>
  <si>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</si>
  <si>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</si>
  <si>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</si>
  <si>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</si>
  <si>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</si>
  <si>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</si>
  <si>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</si>
  <si>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</si>
  <si>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</si>
  <si>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</si>
  <si>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</si>
  <si>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</si>
  <si>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</si>
  <si>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</si>
  <si>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</si>
  <si>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</si>
  <si>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</si>
  <si>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</si>
  <si>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</si>
  <si>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</si>
  <si>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</si>
  <si>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</si>
  <si>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</si>
  <si>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</si>
  <si>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</si>
  <si>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</si>
  <si>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</si>
  <si>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</si>
  <si>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</si>
  <si>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</si>
  <si>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</si>
  <si>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</si>
  <si>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</si>
  <si>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</si>
  <si>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</si>
  <si>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</si>
  <si>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</si>
  <si>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</si>
  <si>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</si>
  <si>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</si>
  <si>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</si>
  <si>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</si>
  <si>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</si>
  <si>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</si>
  <si>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</si>
  <si>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</si>
  <si>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</si>
  <si>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</si>
  <si>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</si>
  <si>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</si>
  <si>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</si>
  <si>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</si>
  <si>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</si>
  <si>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</si>
  <si>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</si>
  <si>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</si>
  <si>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</si>
  <si>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</si>
  <si>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</si>
  <si>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</si>
  <si>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</si>
  <si>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</si>
  <si>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</si>
  <si>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</si>
  <si>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</si>
  <si>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</si>
  <si>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</si>
  <si>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</si>
  <si>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</si>
  <si>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</si>
  <si>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</si>
  <si>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</si>
  <si>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</si>
  <si>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</si>
  <si>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</si>
  <si>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</si>
  <si>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</si>
  <si>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</si>
  <si>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</si>
  <si>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</si>
  <si>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</si>
  <si>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</si>
  <si>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</si>
  <si>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</si>
  <si>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</si>
  <si>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</si>
  <si>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</si>
  <si>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</si>
  <si>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</si>
  <si>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</si>
  <si>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</si>
  <si>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</si>
  <si>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</si>
  <si>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</si>
  <si>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</si>
  <si>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</si>
  <si>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</si>
  <si>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</si>
  <si>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</si>
  <si>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</si>
  <si>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</si>
  <si>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</si>
  <si>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</si>
  <si>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</si>
  <si>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</si>
  <si>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</si>
  <si>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</si>
  <si>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</si>
  <si>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</si>
  <si>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</si>
  <si>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</si>
  <si>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</si>
  <si>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</si>
  <si>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</si>
  <si>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</si>
  <si>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</si>
  <si>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</si>
  <si>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</si>
  <si>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</si>
  <si>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</si>
  <si>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</si>
  <si>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</si>
  <si>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</si>
  <si>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</si>
  <si>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</si>
  <si>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</si>
  <si>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</si>
  <si>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</si>
  <si>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</si>
  <si>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</si>
  <si>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</si>
  <si>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</si>
  <si>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</si>
  <si>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</si>
  <si>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</si>
  <si>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</si>
  <si>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</si>
  <si>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</si>
  <si>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</si>
  <si>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</si>
  <si>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</si>
  <si>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</si>
  <si>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</si>
  <si>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</si>
  <si>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</si>
  <si>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</si>
  <si>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</si>
  <si>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</si>
  <si>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</si>
  <si>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</si>
  <si>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</si>
  <si>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</si>
  <si>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</si>
  <si>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</si>
  <si>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</si>
  <si>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</si>
  <si>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</si>
  <si>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</si>
  <si>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</si>
  <si>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</si>
  <si>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</si>
  <si>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</si>
  <si>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</si>
  <si>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</si>
  <si>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</si>
  <si>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</si>
  <si>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</si>
  <si>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</si>
  <si>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</si>
  <si>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</si>
  <si>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</si>
  <si>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</si>
  <si>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</si>
  <si>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</si>
  <si>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</si>
  <si>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</si>
  <si>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</si>
  <si>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</si>
  <si>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</si>
  <si>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</si>
  <si>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</si>
  <si>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</si>
  <si>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</si>
  <si>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</si>
  <si>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</si>
  <si>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</si>
  <si>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</si>
  <si>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</si>
  <si>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</si>
  <si>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</si>
  <si>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</si>
  <si>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</si>
  <si>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</si>
  <si>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</si>
  <si>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</si>
  <si>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</si>
  <si>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</si>
  <si>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</si>
  <si>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</si>
  <si>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</si>
  <si>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</si>
  <si>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</si>
  <si>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</si>
  <si>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</si>
  <si>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</si>
  <si>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</si>
  <si>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</si>
  <si>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</si>
  <si>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</si>
  <si>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</si>
  <si>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</si>
  <si>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</si>
  <si>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</si>
  <si>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</si>
  <si>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</si>
  <si>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</si>
  <si>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</si>
  <si>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</si>
  <si>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</si>
  <si>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</si>
  <si>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</si>
  <si>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</si>
  <si>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</si>
  <si>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</si>
  <si>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</si>
  <si>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</si>
  <si>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</si>
  <si>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</si>
  <si>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</si>
  <si>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</si>
  <si>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</si>
  <si>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</si>
  <si>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</si>
  <si>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</si>
  <si>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</si>
  <si>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</si>
  <si>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</si>
  <si>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</si>
  <si>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</si>
  <si>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</si>
  <si>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</si>
  <si>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</si>
  <si>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</si>
  <si>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</si>
  <si>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</si>
  <si>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</si>
  <si>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</si>
  <si>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</si>
  <si>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</si>
  <si>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</si>
  <si>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</si>
  <si>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</si>
  <si>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</si>
  <si>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</si>
  <si>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</si>
  <si>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</si>
  <si>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</si>
  <si>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</si>
  <si>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</si>
  <si>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</si>
  <si>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</si>
  <si>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</si>
  <si>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</si>
  <si>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</si>
  <si>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</si>
  <si>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</si>
  <si>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</si>
  <si>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</si>
  <si>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</si>
  <si>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</si>
  <si>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</si>
  <si>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</si>
  <si>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</si>
  <si>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</si>
  <si>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</si>
  <si>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</si>
  <si>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</si>
  <si>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</si>
  <si>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</si>
  <si>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</si>
  <si>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</si>
  <si>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</si>
  <si>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</si>
  <si>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</si>
  <si>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</si>
  <si>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</si>
  <si>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</si>
  <si>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</si>
  <si>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</si>
  <si>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</si>
  <si>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</si>
  <si>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</si>
  <si>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</si>
  <si>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</si>
  <si>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</si>
  <si>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</si>
  <si>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</si>
  <si>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</si>
  <si>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</si>
  <si>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</si>
  <si>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</si>
  <si>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</si>
  <si>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</si>
  <si>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</si>
  <si>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</si>
  <si>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</si>
  <si>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</si>
  <si>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</si>
  <si>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</si>
  <si>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</si>
  <si>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</si>
  <si>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</si>
  <si>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</si>
  <si>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</si>
  <si>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</si>
  <si>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</si>
  <si>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</si>
  <si>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</si>
  <si>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</si>
  <si>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</si>
  <si>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</si>
  <si>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</si>
  <si>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</si>
  <si>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</si>
  <si>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</si>
  <si>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</si>
  <si>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</si>
  <si>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</si>
  <si>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</si>
  <si>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</si>
  <si>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</si>
  <si>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</si>
  <si>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</si>
  <si>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</si>
  <si>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</si>
  <si>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</si>
  <si>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</si>
  <si>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</si>
  <si>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</si>
  <si>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</si>
  <si>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</si>
  <si>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</si>
  <si>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</si>
  <si>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</si>
  <si>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</si>
  <si>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</si>
  <si>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</si>
  <si>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</si>
  <si>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</si>
  <si>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</si>
  <si>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</si>
  <si>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</si>
  <si>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</si>
  <si>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</si>
  <si>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</si>
  <si>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</si>
  <si>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</si>
  <si>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</si>
  <si>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</si>
  <si>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</si>
  <si>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</si>
  <si>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</si>
  <si>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</si>
  <si>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</si>
  <si>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</si>
  <si>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</si>
  <si>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</si>
  <si>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</si>
  <si>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</si>
  <si>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</si>
  <si>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</si>
  <si>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</si>
  <si>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</si>
  <si>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</si>
  <si>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</si>
  <si>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</si>
  <si>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</si>
  <si>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</si>
  <si>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</si>
  <si>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</si>
  <si>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</si>
  <si>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</si>
  <si>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</si>
  <si>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</si>
  <si>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</si>
  <si>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</si>
  <si>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</si>
  <si>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</si>
  <si>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</si>
  <si>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</si>
  <si>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</si>
  <si>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</si>
  <si>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</si>
  <si>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</si>
  <si>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</si>
  <si>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</si>
  <si>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</si>
  <si>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</si>
  <si>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</si>
  <si>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</si>
  <si>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</si>
  <si>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</si>
  <si>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</si>
  <si>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</si>
  <si>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</si>
  <si>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</si>
  <si>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</si>
  <si>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</si>
  <si>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</si>
  <si>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</si>
  <si>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</si>
  <si>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</si>
  <si>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</si>
  <si>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</si>
  <si>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</si>
  <si>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</si>
  <si>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</si>
  <si>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</si>
  <si>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</si>
  <si>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</si>
  <si>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</si>
  <si>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</si>
  <si>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</si>
  <si>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</si>
  <si>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</si>
  <si>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</si>
  <si>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</si>
  <si>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</si>
  <si>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</si>
  <si>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</si>
  <si>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</si>
  <si>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</si>
  <si>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</si>
  <si>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</si>
  <si>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</si>
  <si>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</si>
  <si>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</si>
  <si>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</si>
  <si>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</si>
  <si>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</si>
  <si>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</si>
  <si>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</si>
  <si>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</si>
  <si>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</si>
  <si>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</si>
  <si>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</si>
  <si>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</si>
  <si>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</si>
  <si>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</si>
  <si>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</si>
  <si>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</si>
  <si>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</si>
  <si>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</si>
  <si>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</si>
  <si>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</si>
  <si>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</si>
  <si>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</si>
  <si>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</si>
  <si>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</si>
  <si>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</si>
  <si>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</si>
  <si>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</si>
  <si>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</si>
  <si>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</si>
  <si>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</si>
  <si>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</si>
  <si>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</si>
  <si>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</si>
  <si>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</si>
  <si>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</si>
  <si>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</si>
  <si>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</si>
  <si>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</si>
  <si>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</si>
  <si>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</si>
  <si>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</si>
  <si>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</si>
  <si>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</si>
  <si>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</si>
  <si>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</si>
  <si>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</si>
  <si>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</si>
  <si>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</si>
  <si>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</si>
  <si>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</si>
  <si>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</si>
  <si>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</si>
  <si>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</si>
  <si>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</si>
  <si>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</si>
  <si>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</si>
  <si>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</si>
  <si>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</si>
  <si>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</si>
  <si>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</si>
  <si>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</si>
  <si>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</si>
  <si>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</si>
  <si>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</si>
  <si>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</si>
  <si>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</si>
  <si>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</si>
  <si>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</si>
  <si>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</si>
  <si>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</si>
  <si>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</si>
  <si>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</si>
  <si>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</si>
  <si>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</si>
  <si>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</si>
  <si>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</si>
  <si>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</si>
  <si>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</si>
  <si>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</si>
  <si>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</si>
  <si>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</si>
  <si>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</si>
  <si>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</si>
  <si>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</si>
  <si>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</si>
  <si>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</si>
  <si>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</si>
  <si>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</si>
  <si>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</si>
  <si>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</si>
  <si>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</si>
  <si>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</si>
  <si>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</si>
  <si>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</si>
  <si>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</si>
  <si>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</si>
  <si>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</si>
  <si>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</si>
  <si>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</si>
  <si>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</si>
  <si>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</si>
  <si>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</si>
  <si>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</si>
  <si>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</si>
  <si>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</si>
  <si>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</si>
  <si>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</si>
  <si>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</si>
  <si>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</si>
  <si>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</si>
  <si>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</si>
  <si>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</si>
  <si>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</si>
  <si>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</si>
  <si>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</si>
  <si>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</si>
  <si>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</si>
  <si>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</si>
  <si>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</si>
  <si>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</si>
  <si>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</si>
  <si>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</si>
  <si>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</si>
  <si>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</si>
  <si>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</si>
  <si>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</si>
  <si>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</si>
  <si>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</si>
  <si>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</si>
  <si>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</si>
  <si>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</si>
  <si>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</si>
  <si>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</si>
  <si>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</si>
  <si>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</si>
  <si>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</si>
  <si>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</si>
  <si>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</si>
  <si>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</si>
  <si>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</si>
  <si>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</si>
  <si>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</si>
  <si>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</si>
  <si>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</si>
  <si>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</si>
  <si>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</si>
  <si>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</si>
  <si>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</si>
  <si>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</si>
  <si>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</si>
  <si>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</si>
  <si>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</si>
  <si>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</si>
  <si>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</si>
  <si>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</si>
  <si>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</si>
  <si>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</si>
  <si>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</si>
  <si>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</si>
  <si>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</si>
  <si>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</si>
  <si>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</si>
  <si>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</si>
  <si>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</si>
  <si>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</si>
  <si>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</si>
  <si>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</si>
  <si>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</si>
  <si>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</si>
  <si>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</si>
  <si>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</si>
  <si>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</si>
  <si>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</si>
  <si>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</si>
  <si>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</si>
  <si>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</si>
  <si>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</si>
  <si>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</si>
  <si>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</si>
  <si>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</si>
  <si>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</si>
  <si>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</si>
  <si>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</si>
  <si>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</si>
  <si>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</si>
  <si>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</si>
  <si>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</si>
  <si>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</si>
  <si>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</si>
  <si>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</si>
  <si>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</si>
  <si>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</si>
  <si>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</si>
  <si>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</si>
  <si>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</si>
  <si>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</si>
  <si>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</si>
  <si>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</si>
  <si>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</si>
  <si>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</si>
  <si>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</si>
  <si>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</si>
  <si>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</si>
  <si>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</si>
  <si>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</si>
  <si>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</si>
  <si>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</si>
  <si>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</si>
  <si>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</si>
  <si>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</si>
  <si>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</si>
  <si>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</si>
  <si>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</si>
  <si>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</si>
  <si>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</si>
  <si>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</si>
  <si>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</si>
  <si>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</si>
  <si>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</si>
  <si>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</si>
  <si>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</si>
  <si>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</si>
  <si>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</si>
  <si>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</si>
  <si>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</si>
  <si>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</si>
  <si>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</si>
  <si>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</si>
  <si>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</si>
  <si>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</si>
  <si>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</si>
  <si>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</si>
  <si>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</si>
  <si>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</si>
  <si>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</si>
  <si>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</si>
  <si>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</si>
  <si>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</si>
  <si>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</si>
  <si>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</si>
  <si>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</si>
  <si>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</si>
  <si>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</si>
  <si>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</si>
  <si>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</si>
  <si>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</si>
  <si>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</si>
  <si>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</si>
  <si>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</si>
  <si>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</si>
  <si>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</si>
  <si>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</si>
  <si>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</si>
  <si>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</si>
  <si>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</si>
  <si>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</si>
  <si>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</si>
  <si>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</si>
  <si>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</si>
  <si>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</si>
  <si>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</si>
  <si>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</si>
  <si>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</si>
  <si>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</si>
  <si>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</si>
  <si>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</si>
  <si>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</si>
  <si>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</si>
  <si>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</si>
  <si>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</si>
  <si>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</si>
  <si>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</si>
  <si>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</si>
  <si>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</si>
  <si>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</si>
  <si>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</si>
  <si>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</si>
  <si>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</si>
  <si>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</si>
  <si>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</si>
  <si>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</si>
  <si>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</si>
  <si>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</si>
  <si>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</si>
  <si>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</si>
  <si>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</si>
  <si>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</si>
  <si>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</si>
  <si>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</si>
  <si>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</si>
  <si>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</si>
  <si>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</si>
  <si>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</si>
  <si>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</si>
  <si>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</si>
  <si>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</si>
  <si>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</si>
  <si>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</si>
  <si>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</si>
  <si>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</si>
  <si>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</si>
  <si>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</si>
  <si>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</si>
  <si>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</si>
  <si>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</si>
  <si>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</si>
  <si>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</si>
  <si>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</si>
  <si>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</si>
  <si>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</si>
  <si>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</si>
  <si>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</si>
  <si>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</si>
  <si>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</si>
  <si>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</si>
  <si>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</si>
  <si>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</si>
  <si>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</si>
  <si>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</si>
  <si>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</si>
  <si>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</si>
  <si>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</si>
  <si>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</si>
  <si>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</si>
  <si>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</si>
  <si>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</si>
  <si>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</si>
  <si>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</si>
  <si>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</si>
  <si>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</si>
  <si>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</si>
  <si>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</si>
  <si>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</si>
  <si>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</si>
  <si>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</si>
  <si>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</si>
  <si>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</si>
  <si>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</si>
  <si>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</si>
  <si>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</si>
  <si>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</si>
  <si>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</si>
  <si>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</si>
  <si>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</si>
  <si>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</si>
  <si>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</si>
  <si>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</si>
  <si>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</si>
  <si>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</si>
  <si>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</si>
  <si>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</si>
  <si>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</si>
  <si>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</si>
  <si>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</si>
  <si>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</si>
  <si>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</si>
  <si>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</si>
  <si>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</si>
  <si>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</si>
  <si>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</si>
  <si>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</si>
  <si>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</si>
  <si>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</si>
  <si>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</si>
  <si>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</si>
  <si>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</si>
  <si>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</si>
  <si>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</si>
  <si>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</si>
  <si>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</si>
  <si>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</si>
  <si>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</si>
  <si>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</si>
  <si>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</si>
  <si>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</si>
  <si>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</si>
  <si>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</si>
  <si>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</si>
  <si>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</si>
  <si>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</si>
  <si>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</si>
  <si>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</si>
  <si>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</si>
  <si>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</si>
  <si>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</si>
  <si>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</si>
  <si>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</si>
  <si>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</si>
  <si>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</si>
  <si>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</si>
  <si>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</si>
  <si>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</si>
  <si>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</si>
  <si>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</si>
  <si>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</si>
  <si>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</si>
  <si>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</si>
  <si>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</si>
  <si>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</si>
  <si>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</si>
  <si>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</si>
  <si>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</si>
  <si>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</si>
  <si>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</si>
  <si>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</si>
  <si>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</si>
  <si>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</si>
  <si>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</si>
  <si>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</si>
  <si>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</si>
  <si>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</si>
  <si>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</si>
  <si>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</si>
  <si>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</si>
  <si>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</si>
  <si>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</si>
  <si>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</si>
  <si>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</si>
  <si>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</si>
  <si>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</si>
  <si>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</si>
  <si>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</si>
  <si>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</si>
  <si>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</si>
  <si>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</si>
  <si>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</si>
  <si>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</si>
  <si>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</si>
  <si>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</si>
  <si>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</si>
  <si>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</si>
  <si>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</si>
  <si>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</si>
  <si>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</si>
  <si>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</si>
  <si>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</si>
  <si>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</si>
  <si>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</si>
  <si>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</si>
  <si>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</si>
  <si>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</si>
  <si>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</si>
  <si>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</si>
  <si>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</si>
  <si>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</si>
  <si>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</si>
  <si>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</si>
  <si>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</si>
  <si>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</si>
  <si>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</si>
  <si>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</si>
  <si>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</si>
  <si>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</si>
  <si>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</si>
  <si>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</si>
  <si>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</si>
  <si>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</si>
  <si>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</si>
  <si>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</si>
  <si>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</si>
  <si>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</si>
  <si>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</si>
  <si>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</si>
  <si>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</si>
  <si>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</si>
  <si>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</si>
  <si>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</si>
  <si>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</si>
  <si>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</si>
  <si>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</si>
  <si>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</si>
  <si>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</si>
  <si>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</si>
  <si>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</si>
  <si>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</si>
  <si>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</si>
  <si>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</si>
  <si>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</si>
  <si>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</si>
  <si>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</si>
  <si>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</si>
  <si>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</si>
  <si>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</si>
  <si>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</si>
  <si>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</si>
  <si>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</si>
  <si>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</si>
  <si>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</si>
  <si>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</si>
  <si>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</si>
  <si>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</si>
  <si>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</si>
  <si>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</si>
  <si>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</si>
  <si>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</si>
  <si>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</si>
  <si>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</si>
  <si>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</si>
  <si>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</si>
  <si>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</si>
  <si>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</si>
  <si>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</si>
  <si>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</si>
  <si>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</si>
  <si>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</si>
  <si>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</si>
  <si>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</si>
  <si>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</si>
  <si>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</si>
  <si>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</si>
  <si>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</si>
  <si>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</si>
  <si>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</si>
  <si>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</si>
  <si>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</si>
  <si>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</si>
  <si>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</si>
  <si>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</si>
  <si>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</si>
  <si>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</si>
  <si>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</si>
  <si>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</si>
  <si>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</si>
  <si>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</si>
  <si>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</si>
  <si>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</si>
  <si>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</si>
  <si>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</si>
  <si>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</si>
  <si>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</si>
  <si>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</si>
  <si>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</si>
  <si>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</si>
  <si>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</si>
  <si>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</si>
  <si>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</si>
  <si>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</si>
  <si>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</si>
  <si>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</si>
  <si>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</si>
  <si>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</si>
  <si>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</si>
  <si>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</si>
  <si>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</si>
  <si>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</si>
  <si>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</si>
  <si>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</si>
  <si>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</si>
  <si>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</si>
  <si>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</si>
  <si>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</si>
  <si>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</si>
  <si>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</si>
  <si>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</si>
  <si>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</si>
  <si>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</si>
  <si>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</si>
  <si>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</si>
  <si>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</si>
  <si>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</si>
  <si>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</si>
  <si>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</si>
  <si>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</si>
  <si>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</si>
  <si>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</si>
  <si>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</si>
  <si>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</si>
  <si>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</si>
  <si>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</si>
  <si>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</si>
  <si>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</si>
  <si>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</si>
  <si>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</si>
  <si>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</si>
  <si>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</si>
  <si>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</si>
  <si>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</si>
  <si>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</si>
  <si>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</si>
  <si>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</si>
  <si>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</si>
  <si>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</si>
  <si>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</si>
  <si>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</si>
  <si>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</si>
  <si>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</si>
  <si>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</si>
  <si>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</si>
  <si>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</si>
  <si>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</si>
  <si>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</si>
  <si>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</si>
  <si>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</si>
  <si>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</si>
  <si>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</si>
  <si>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</si>
  <si>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</si>
  <si>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</si>
  <si>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</si>
  <si>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</si>
  <si>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</si>
  <si>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</si>
  <si>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</si>
  <si>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</si>
  <si>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</si>
  <si>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</si>
  <si>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</si>
  <si>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</si>
  <si>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</si>
  <si>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</si>
  <si>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</si>
  <si>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</si>
  <si>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</si>
  <si>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</si>
  <si>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</si>
  <si>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</si>
  <si>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</si>
  <si>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</si>
  <si>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</si>
  <si>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</si>
  <si>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</si>
  <si>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</si>
  <si>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</si>
  <si>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</si>
  <si>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</si>
  <si>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</si>
  <si>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</si>
  <si>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</si>
  <si>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</si>
  <si>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</si>
  <si>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</si>
  <si>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</si>
  <si>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</si>
  <si>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</si>
  <si>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</si>
  <si>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</si>
  <si>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</si>
  <si>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</si>
  <si>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</si>
  <si>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</si>
  <si>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</si>
  <si>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</si>
  <si>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</si>
  <si>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</si>
  <si>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</si>
  <si>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</si>
  <si>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</si>
  <si>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</si>
  <si>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</si>
  <si>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</si>
  <si>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</si>
  <si>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</si>
  <si>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</si>
  <si>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</si>
  <si>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</si>
  <si>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</si>
  <si>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</si>
  <si>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</si>
  <si>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</si>
  <si>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</si>
  <si>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</si>
  <si>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</si>
  <si>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</si>
  <si>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</si>
  <si>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</si>
  <si>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</si>
  <si>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</si>
  <si>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</si>
  <si>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</si>
  <si>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</si>
  <si>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</si>
  <si>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</si>
  <si>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</si>
  <si>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</si>
  <si>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</si>
  <si>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</si>
  <si>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</si>
  <si>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</si>
  <si>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</si>
  <si>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</si>
  <si>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</si>
  <si>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</si>
  <si>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</si>
  <si>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</si>
  <si>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</si>
  <si>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</si>
  <si>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</si>
  <si>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</si>
  <si>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</si>
  <si>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</si>
  <si>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</si>
  <si>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</si>
  <si>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</si>
  <si>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</si>
  <si>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</si>
  <si>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</si>
  <si>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</si>
  <si>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</si>
  <si>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</si>
  <si>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</si>
  <si>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</si>
  <si>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</si>
  <si>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</si>
  <si>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</si>
  <si>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</si>
  <si>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</si>
  <si>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</si>
  <si>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</si>
  <si>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</si>
  <si>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</si>
  <si>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</si>
  <si>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</si>
  <si>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</si>
  <si>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</si>
  <si>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</si>
  <si>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</si>
  <si>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</si>
  <si>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</si>
  <si>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</si>
  <si>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</si>
  <si>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</si>
  <si>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</si>
  <si>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</si>
  <si>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</si>
  <si>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</si>
  <si>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</si>
  <si>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</si>
  <si>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</si>
  <si>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</si>
  <si>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</si>
  <si>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</si>
  <si>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</si>
  <si>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</si>
  <si>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</si>
  <si>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</si>
  <si>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</si>
  <si>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</si>
  <si>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</si>
  <si>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</si>
  <si>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</si>
  <si>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</si>
  <si>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</si>
  <si>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</si>
  <si>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</si>
  <si>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</si>
  <si>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</si>
  <si>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</si>
  <si>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</si>
  <si>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</si>
  <si>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</si>
  <si>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</si>
  <si>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</si>
  <si>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</si>
  <si>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</si>
  <si>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</si>
  <si>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</si>
  <si>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</si>
  <si>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</si>
  <si>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</si>
  <si>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</si>
  <si>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</si>
  <si>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</si>
  <si>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</si>
  <si>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</si>
  <si>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</si>
  <si>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</si>
  <si>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</si>
  <si>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</si>
  <si>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</si>
  <si>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</si>
  <si>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</si>
  <si>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</si>
  <si>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</si>
  <si>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</si>
  <si>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</si>
  <si>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</si>
  <si>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</si>
  <si>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</si>
  <si>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</si>
  <si>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</si>
  <si>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</si>
  <si>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</si>
  <si>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</si>
  <si>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</si>
  <si>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</si>
  <si>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</si>
  <si>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</si>
  <si>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</si>
  <si>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</si>
  <si>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</si>
  <si>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</si>
  <si>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</si>
  <si>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</si>
  <si>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</si>
  <si>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</si>
  <si>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</si>
  <si>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</si>
  <si>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</si>
  <si>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</si>
  <si>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</si>
  <si>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</si>
  <si>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</si>
  <si>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</si>
  <si>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</si>
  <si>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</si>
  <si>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</si>
  <si>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</si>
  <si>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</si>
  <si>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</si>
  <si>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</si>
  <si>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</si>
  <si>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</si>
  <si>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</si>
  <si>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</si>
  <si>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</si>
  <si>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</si>
  <si>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</si>
  <si>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</si>
  <si>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</si>
  <si>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</si>
  <si>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</si>
  <si>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</si>
  <si>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</si>
  <si>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</si>
  <si>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</si>
  <si>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</si>
  <si>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</si>
  <si>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</si>
  <si>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</si>
  <si>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</si>
  <si>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</si>
  <si>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</si>
  <si>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</si>
  <si>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</si>
  <si>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</si>
  <si>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</si>
  <si>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</si>
  <si>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</si>
  <si>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</si>
  <si>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</si>
  <si>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</si>
  <si>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</si>
  <si>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</si>
  <si>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</si>
  <si>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</si>
  <si>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</si>
  <si>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</si>
  <si>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</si>
  <si>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</si>
  <si>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</si>
  <si>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</si>
  <si>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</si>
  <si>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</si>
  <si>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</si>
  <si>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</si>
  <si>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</si>
  <si>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</si>
  <si>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</si>
  <si>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</si>
  <si>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</si>
  <si>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</si>
  <si>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</si>
  <si>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</si>
  <si>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</si>
  <si>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</si>
  <si>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</si>
  <si>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</si>
  <si>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</si>
  <si>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</si>
  <si>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</si>
  <si>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</si>
  <si>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</si>
  <si>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</si>
  <si>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</si>
  <si>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</si>
  <si>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</si>
  <si>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</si>
  <si>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</si>
  <si>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</si>
  <si>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</si>
  <si>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</si>
  <si>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</si>
  <si>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</si>
  <si>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</si>
  <si>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</si>
  <si>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</si>
  <si>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</si>
  <si>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</si>
  <si>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</si>
  <si>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</si>
  <si>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</si>
  <si>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</si>
  <si>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</si>
  <si>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</si>
  <si>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</si>
  <si>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</si>
  <si>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</si>
  <si>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</si>
  <si>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</si>
  <si>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</si>
  <si>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</si>
  <si>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</si>
  <si>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</si>
  <si>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</si>
  <si>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</si>
  <si>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</si>
  <si>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</si>
  <si>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</si>
  <si>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</si>
  <si>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</si>
  <si>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</si>
  <si>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</si>
  <si>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</si>
  <si>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</si>
  <si>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</si>
  <si>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</si>
  <si>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</si>
  <si>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</si>
  <si>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</si>
  <si>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</si>
  <si>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</si>
  <si>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</si>
  <si>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</si>
  <si>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</si>
  <si>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</si>
  <si>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</si>
  <si>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</si>
  <si>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</si>
  <si>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</si>
  <si>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</si>
  <si>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</si>
  <si>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</si>
  <si>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</si>
  <si>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</si>
  <si>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</si>
  <si>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</si>
  <si>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</si>
  <si>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</si>
  <si>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</si>
  <si>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</si>
  <si>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</si>
  <si>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</si>
  <si>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</si>
  <si>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</si>
  <si>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</si>
  <si>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</si>
  <si>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</si>
  <si>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</si>
  <si>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</si>
  <si>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</si>
  <si>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</si>
  <si>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</si>
  <si>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</si>
  <si>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</si>
  <si>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</si>
  <si>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</si>
  <si>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</si>
  <si>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</si>
  <si>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</si>
  <si>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</si>
  <si>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</si>
  <si>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</si>
  <si>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</si>
  <si>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</si>
  <si>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</si>
  <si>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</si>
  <si>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</si>
  <si>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</si>
  <si>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</si>
  <si>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</si>
  <si>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</si>
  <si>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</si>
  <si>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</si>
  <si>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</si>
  <si>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</si>
  <si>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</si>
  <si>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</si>
  <si>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</si>
  <si>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</si>
  <si>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</si>
  <si>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</si>
  <si>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</si>
  <si>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</si>
  <si>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</si>
  <si>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</si>
  <si>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</si>
  <si>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</si>
  <si>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</si>
  <si>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</si>
  <si>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</si>
  <si>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</si>
  <si>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</si>
  <si>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</si>
  <si>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</si>
  <si>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</si>
  <si>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</si>
  <si>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</si>
  <si>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</si>
  <si>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</si>
  <si>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</si>
  <si>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</si>
  <si>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</si>
  <si>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</si>
  <si>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</si>
  <si>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</si>
  <si>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</si>
  <si>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</si>
  <si>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</si>
  <si>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</si>
  <si>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</si>
  <si>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</si>
  <si>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</si>
  <si>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</si>
  <si>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</si>
  <si>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</si>
  <si>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</si>
  <si>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</si>
  <si>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</si>
  <si>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</si>
  <si>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</si>
  <si>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</si>
  <si>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</si>
  <si>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</si>
  <si>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</si>
  <si>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</si>
  <si>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</si>
  <si>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</si>
  <si>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</si>
  <si>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</si>
  <si>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</si>
  <si>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</si>
  <si>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</si>
  <si>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</si>
  <si>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</si>
  <si>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</si>
  <si>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</si>
  <si>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</si>
  <si>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</si>
  <si>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</si>
  <si>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</si>
  <si>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</si>
  <si>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</si>
  <si>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</si>
  <si>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</si>
  <si>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</si>
  <si>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</si>
  <si>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</si>
  <si>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</si>
  <si>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</si>
  <si>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</si>
  <si>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</si>
  <si>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</si>
  <si>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</si>
  <si>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</si>
  <si>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</si>
  <si>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</si>
  <si>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</si>
  <si>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</si>
  <si>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</si>
  <si>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</si>
  <si>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</si>
  <si>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</si>
  <si>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</si>
  <si>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</si>
  <si>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</si>
  <si>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</si>
  <si>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</si>
  <si>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</si>
  <si>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</si>
  <si>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</si>
  <si>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</si>
  <si>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</si>
  <si>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</si>
  <si>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</si>
  <si>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</si>
  <si>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</si>
  <si>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</si>
  <si>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</si>
  <si>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</si>
  <si>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</si>
  <si>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</si>
  <si>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</si>
  <si>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</si>
  <si>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</si>
  <si>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</si>
  <si>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</si>
  <si>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</si>
  <si>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</si>
  <si>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</si>
  <si>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</si>
  <si>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</si>
  <si>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</si>
  <si>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</si>
  <si>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</si>
  <si>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</si>
  <si>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</si>
  <si>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</si>
  <si>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</si>
  <si>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</si>
  <si>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</si>
  <si>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</si>
  <si>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</si>
  <si>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</si>
  <si>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</si>
  <si>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</si>
  <si>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</si>
  <si>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</si>
  <si>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</si>
  <si>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</si>
  <si>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</si>
  <si>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</si>
  <si>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</si>
  <si>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</si>
  <si>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</si>
  <si>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</si>
  <si>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</si>
  <si>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</si>
  <si>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</si>
  <si>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</si>
  <si>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</si>
  <si>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</si>
  <si>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</si>
  <si>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</si>
  <si>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</si>
  <si>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</si>
  <si>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</si>
  <si>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</si>
  <si>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</si>
  <si>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</si>
  <si>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</si>
  <si>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</si>
  <si>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</si>
  <si>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</si>
  <si>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</si>
  <si>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</si>
  <si>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</si>
  <si>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</si>
  <si>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</si>
  <si>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</si>
  <si>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</si>
  <si>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</si>
  <si>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</si>
  <si>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</si>
  <si>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</si>
  <si>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</si>
  <si>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</si>
  <si>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</si>
  <si>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</si>
  <si>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</si>
  <si>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</si>
  <si>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</si>
  <si>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</si>
  <si>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</si>
  <si>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</si>
  <si>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</si>
  <si>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</si>
  <si>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</si>
  <si>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</si>
  <si>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</si>
  <si>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</si>
  <si>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</si>
  <si>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</si>
  <si>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</si>
  <si>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</si>
  <si>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</si>
  <si>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</si>
  <si>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</si>
  <si>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</si>
  <si>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</si>
  <si>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</si>
  <si>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</si>
  <si>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</si>
  <si>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</si>
  <si>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</si>
  <si>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</si>
  <si>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</si>
  <si>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</si>
  <si>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</si>
  <si>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</si>
  <si>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</si>
  <si>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</si>
  <si>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</si>
  <si>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</si>
  <si>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</si>
  <si>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</si>
  <si>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</si>
  <si>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</si>
  <si>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</si>
  <si>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</si>
  <si>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</si>
  <si>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</si>
  <si>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</si>
  <si>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</si>
  <si>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</si>
  <si>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</si>
  <si>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</si>
  <si>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</si>
  <si>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</si>
  <si>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</si>
  <si>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</si>
  <si>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</si>
  <si>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</si>
  <si>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</si>
  <si>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</si>
  <si>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</si>
  <si>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</si>
  <si>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</si>
  <si>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</si>
  <si>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</si>
  <si>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</si>
  <si>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</si>
  <si>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</si>
  <si>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</si>
  <si>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</si>
  <si>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</si>
  <si>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</si>
  <si>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</si>
  <si>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</si>
  <si>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</si>
  <si>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</si>
  <si>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</si>
  <si>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</si>
  <si>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</si>
  <si>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</si>
  <si>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</si>
  <si>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</si>
  <si>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</si>
  <si>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</si>
  <si>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</si>
  <si>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</si>
  <si>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</si>
  <si>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</si>
  <si>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</si>
  <si>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</si>
  <si>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</si>
  <si>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</si>
  <si>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</si>
  <si>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</si>
  <si>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</si>
  <si>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</si>
  <si>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</si>
  <si>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</si>
  <si>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</si>
  <si>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</si>
  <si>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</si>
  <si>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</si>
  <si>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</si>
  <si>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</si>
  <si>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</si>
  <si>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</si>
  <si>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</si>
  <si>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</si>
  <si>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</si>
  <si>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</si>
  <si>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</si>
  <si>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</si>
  <si>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</si>
  <si>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</si>
  <si>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</si>
  <si>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</si>
  <si>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</si>
  <si>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</si>
  <si>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</si>
  <si>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</si>
  <si>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</si>
  <si>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</si>
  <si>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</si>
  <si>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</si>
  <si>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</si>
  <si>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</si>
  <si>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</si>
  <si>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</si>
  <si>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</si>
  <si>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</si>
  <si>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</si>
  <si>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</si>
  <si>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</si>
  <si>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</si>
  <si>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</si>
  <si>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</si>
  <si>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</si>
  <si>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</si>
  <si>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</si>
  <si>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</si>
  <si>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</si>
  <si>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</si>
  <si>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</si>
  <si>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</si>
  <si>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</si>
  <si>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</si>
  <si>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</si>
  <si>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</si>
  <si>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</si>
  <si>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</si>
  <si>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</si>
  <si>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</si>
  <si>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</si>
  <si>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</si>
  <si>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</si>
  <si>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</si>
  <si>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</si>
  <si>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</si>
  <si>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</si>
  <si>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</si>
  <si>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</si>
  <si>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</si>
  <si>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</si>
  <si>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</si>
  <si>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</si>
  <si>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</si>
  <si>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</si>
  <si>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</si>
  <si>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</si>
  <si>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</si>
  <si>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</si>
  <si>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</si>
  <si>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</si>
  <si>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</si>
  <si>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</si>
  <si>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</si>
  <si>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</si>
  <si>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</si>
  <si>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</si>
  <si>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</si>
  <si>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</si>
  <si>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</si>
  <si>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</si>
  <si>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</si>
  <si>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</si>
  <si>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</si>
  <si>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</si>
  <si>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</si>
  <si>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</si>
  <si>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</si>
  <si>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</si>
  <si>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</si>
  <si>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</si>
  <si>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</si>
  <si>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</si>
  <si>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</si>
  <si>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</si>
  <si>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</si>
  <si>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</si>
  <si>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</si>
  <si>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</si>
  <si>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</si>
  <si>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</si>
  <si>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</si>
  <si>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</si>
  <si>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</si>
  <si>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</si>
  <si>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</si>
  <si>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</si>
  <si>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</si>
  <si>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</si>
  <si>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</si>
  <si>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</si>
  <si>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</si>
  <si>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</si>
  <si>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</si>
  <si>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</si>
  <si>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</si>
  <si>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</si>
  <si>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</si>
  <si>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</si>
  <si>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</si>
  <si>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</si>
  <si>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</si>
  <si>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</si>
  <si>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</si>
  <si>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</si>
  <si>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</si>
  <si>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</si>
  <si>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</si>
  <si>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</si>
  <si>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</si>
  <si>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</si>
  <si>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</si>
  <si>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</si>
  <si>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</si>
  <si>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</si>
  <si>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</si>
  <si>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</si>
  <si>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</si>
  <si>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</si>
  <si>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</si>
  <si>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</si>
  <si>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</si>
  <si>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</si>
  <si>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</si>
  <si>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</si>
  <si>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</si>
  <si>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</si>
  <si>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</si>
  <si>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</si>
  <si>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</si>
  <si>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</si>
  <si>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</si>
  <si>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</si>
  <si>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</si>
  <si>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</si>
  <si>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</si>
  <si>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</si>
  <si>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</si>
  <si>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</si>
  <si>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</si>
  <si>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</si>
  <si>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</si>
  <si>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</si>
  <si>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</si>
  <si>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</si>
  <si>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</si>
  <si>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</si>
  <si>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</si>
  <si>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</si>
  <si>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</si>
  <si>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</si>
  <si>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</si>
  <si>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</si>
  <si>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</si>
  <si>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</si>
  <si>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</si>
  <si>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</si>
  <si>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</si>
  <si>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</si>
  <si>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</si>
  <si>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</si>
  <si>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</si>
  <si>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</si>
  <si>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</si>
  <si>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</si>
  <si>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</si>
  <si>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</si>
  <si>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</si>
  <si>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</si>
  <si>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</si>
  <si>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</si>
  <si>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</si>
  <si>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</si>
  <si>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</si>
  <si>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</si>
  <si>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</si>
  <si>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</si>
  <si>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</si>
  <si>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</si>
  <si>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</si>
  <si>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</si>
  <si>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</si>
  <si>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</si>
  <si>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</si>
  <si>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</si>
  <si>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</si>
  <si>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</si>
  <si>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</si>
  <si>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</si>
  <si>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</si>
  <si>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</si>
  <si>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</si>
  <si>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</si>
  <si>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</si>
  <si>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</si>
  <si>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</si>
  <si>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</si>
  <si>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</si>
  <si>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</si>
  <si>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</si>
  <si>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</si>
  <si>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</si>
  <si>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</si>
  <si>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</si>
  <si>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</si>
  <si>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</si>
  <si>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</si>
  <si>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</si>
  <si>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</si>
  <si>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</si>
  <si>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</si>
  <si>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</si>
  <si>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</si>
  <si>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</si>
  <si>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</si>
  <si>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</si>
  <si>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</si>
  <si>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</si>
  <si>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</si>
  <si>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</si>
  <si>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</si>
  <si>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</si>
  <si>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</si>
  <si>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</si>
  <si>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</si>
  <si>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</si>
  <si>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</si>
  <si>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</si>
  <si>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</si>
  <si>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</si>
  <si>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</si>
  <si>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</si>
  <si>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</si>
  <si>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</si>
  <si>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</si>
  <si>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</si>
  <si>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</si>
  <si>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</si>
  <si>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</si>
  <si>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</si>
  <si>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</si>
  <si>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</si>
  <si>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</si>
  <si>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</si>
  <si>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</si>
  <si>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</si>
  <si>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</si>
  <si>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</si>
  <si>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</si>
  <si>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</si>
  <si>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</si>
  <si>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</si>
  <si>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</si>
  <si>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</si>
  <si>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</si>
  <si>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</si>
  <si>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</si>
  <si>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</si>
  <si>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</si>
  <si>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</si>
  <si>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</si>
  <si>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</si>
  <si>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</si>
  <si>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</si>
  <si>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</si>
  <si>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</si>
  <si>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</si>
  <si>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</si>
  <si>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</si>
  <si>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</si>
  <si>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</si>
  <si>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</si>
  <si>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</si>
  <si>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</si>
  <si>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</si>
  <si>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</si>
  <si>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</si>
  <si>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</si>
  <si>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</si>
  <si>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</si>
  <si>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</si>
  <si>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</si>
  <si>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</si>
  <si>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</si>
  <si>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</si>
  <si>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</si>
  <si>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</si>
  <si>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</si>
  <si>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</si>
  <si>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</si>
  <si>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</si>
  <si>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</si>
  <si>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</si>
  <si>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</si>
  <si>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</si>
  <si>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</si>
  <si>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</si>
  <si>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</si>
  <si>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</si>
  <si>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</si>
  <si>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</si>
  <si>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</si>
  <si>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</si>
  <si>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</si>
  <si>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</si>
  <si>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</si>
  <si>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</si>
  <si>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</si>
  <si>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</si>
  <si>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</si>
  <si>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</si>
  <si>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</si>
  <si>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</si>
  <si>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</si>
  <si>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</si>
  <si>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</si>
  <si>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</si>
  <si>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</si>
  <si>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</si>
  <si>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</si>
  <si>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</si>
  <si>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</si>
  <si>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</si>
  <si>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</si>
  <si>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</si>
  <si>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</si>
  <si>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</si>
  <si>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</si>
  <si>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</si>
  <si>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</si>
  <si>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</si>
  <si>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</si>
  <si>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</si>
  <si>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</si>
  <si>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</si>
  <si>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</si>
  <si>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</si>
  <si>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</si>
  <si>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</si>
  <si>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</si>
  <si>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</si>
  <si>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</si>
  <si>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</si>
  <si>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</si>
  <si>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</si>
  <si>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</si>
  <si>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</si>
  <si>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</si>
  <si>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</si>
  <si>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</si>
  <si>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</si>
  <si>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</si>
  <si>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</si>
  <si>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</si>
  <si>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</si>
  <si>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</si>
  <si>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</si>
  <si>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</si>
  <si>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</si>
  <si>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</si>
  <si>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</si>
  <si>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</si>
  <si>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</si>
  <si>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</si>
  <si>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</si>
  <si>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</si>
  <si>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</si>
  <si>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</si>
  <si>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</si>
  <si>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</si>
  <si>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</si>
  <si>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</si>
  <si>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</si>
  <si>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</si>
  <si>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</si>
  <si>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</si>
  <si>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</si>
  <si>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</si>
  <si>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</si>
  <si>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</si>
  <si>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</si>
  <si>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</si>
  <si>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</si>
  <si>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</si>
  <si>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</si>
  <si>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</si>
  <si>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</si>
  <si>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</si>
  <si>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</si>
  <si>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</si>
  <si>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</si>
  <si>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</si>
  <si>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</si>
  <si>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</si>
  <si>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</si>
  <si>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</si>
  <si>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</si>
  <si>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</si>
  <si>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</si>
  <si>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</si>
  <si>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</si>
  <si>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</si>
  <si>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</si>
  <si>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</si>
  <si>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</si>
  <si>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</si>
  <si>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</si>
  <si>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</si>
  <si>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</si>
  <si>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</si>
  <si>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</si>
  <si>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</si>
  <si>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</si>
  <si>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</si>
  <si>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</si>
  <si>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</si>
  <si>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</si>
  <si>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</si>
  <si>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</si>
  <si>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</si>
  <si>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</si>
  <si>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</si>
  <si>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</si>
  <si>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</si>
  <si>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</si>
  <si>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</si>
  <si>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</si>
  <si>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</si>
  <si>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</si>
  <si>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</si>
  <si>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</si>
  <si>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</si>
  <si>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</si>
  <si>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</si>
  <si>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</si>
  <si>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</si>
  <si>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</si>
  <si>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</si>
  <si>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</si>
  <si>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</si>
  <si>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</si>
  <si>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</si>
  <si>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</si>
  <si>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</si>
  <si>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</si>
  <si>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</si>
  <si>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</si>
  <si>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</si>
  <si>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</si>
  <si>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</si>
  <si>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</si>
  <si>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</si>
  <si>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</si>
  <si>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</si>
  <si>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</si>
  <si>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</si>
  <si>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</si>
  <si>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</si>
  <si>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</si>
  <si>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</si>
  <si>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</si>
  <si>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</si>
  <si>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</si>
  <si>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</si>
  <si>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</si>
  <si>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</si>
  <si>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</si>
  <si>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</si>
  <si>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</si>
  <si>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</si>
  <si>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</si>
  <si>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</si>
  <si>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</si>
  <si>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</si>
  <si>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</si>
  <si>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</si>
  <si>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</si>
  <si>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</si>
  <si>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</si>
  <si>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</si>
  <si>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</si>
  <si>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</si>
  <si>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</si>
  <si>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</si>
  <si>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</si>
  <si>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</si>
  <si>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</si>
  <si>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</si>
  <si>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</si>
  <si>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</si>
  <si>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</si>
  <si>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</si>
  <si>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</si>
  <si>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</si>
  <si>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</si>
  <si>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</si>
  <si>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</si>
  <si>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</si>
  <si>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</si>
  <si>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</si>
  <si>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</si>
  <si>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</si>
  <si>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</si>
  <si>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</si>
  <si>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</si>
  <si>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</si>
  <si>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</si>
  <si>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</si>
  <si>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</si>
  <si>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</si>
  <si>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</si>
  <si>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</si>
  <si>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</si>
  <si>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</si>
  <si>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</si>
  <si>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</si>
  <si>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</si>
  <si>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</si>
  <si>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</si>
  <si>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</si>
  <si>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</si>
  <si>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</si>
  <si>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</si>
  <si>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</si>
  <si>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</si>
  <si>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</si>
  <si>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</si>
  <si>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</si>
  <si>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</si>
  <si>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</si>
  <si>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</si>
  <si>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</si>
  <si>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</si>
  <si>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</si>
  <si>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</si>
  <si>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</si>
  <si>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</si>
  <si>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</si>
  <si>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</si>
  <si>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</si>
  <si>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</si>
  <si>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</si>
  <si>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</si>
  <si>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</si>
  <si>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</si>
  <si>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</si>
  <si>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</si>
  <si>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</si>
  <si>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</si>
  <si>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</si>
  <si>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</si>
  <si>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</si>
  <si>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</si>
  <si>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</si>
  <si>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</si>
  <si>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</si>
  <si>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</si>
  <si>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</si>
  <si>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</si>
  <si>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</si>
  <si>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</si>
  <si>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</si>
  <si>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</si>
  <si>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</si>
  <si>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</si>
  <si>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</si>
  <si>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</si>
  <si>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</si>
  <si>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</si>
  <si>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</si>
  <si>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</si>
  <si>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</si>
  <si>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</si>
  <si>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</si>
  <si>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</si>
  <si>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</si>
  <si>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</si>
  <si>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</si>
  <si>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</si>
  <si>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</si>
  <si>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</si>
  <si>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</si>
  <si>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</si>
  <si>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</si>
  <si>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</si>
  <si>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</si>
  <si>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</si>
  <si>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</si>
  <si>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</si>
  <si>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</si>
  <si>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</si>
  <si>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</si>
  <si>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</si>
  <si>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</si>
  <si>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</si>
  <si>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</si>
  <si>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</si>
  <si>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</si>
  <si>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</si>
  <si>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</si>
  <si>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</si>
  <si>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</si>
  <si>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</si>
  <si>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</si>
  <si>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</si>
  <si>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</si>
  <si>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</si>
  <si>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</si>
  <si>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</si>
  <si>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</si>
  <si>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</si>
  <si>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</si>
  <si>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</si>
  <si>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</si>
  <si>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</si>
  <si>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</si>
  <si>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</si>
  <si>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</si>
  <si>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</si>
  <si>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</si>
  <si>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</si>
  <si>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</si>
  <si>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</si>
  <si>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</si>
  <si>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</si>
  <si>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</si>
  <si>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</si>
  <si>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</si>
  <si>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</si>
  <si>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</si>
  <si>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</si>
  <si>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</si>
  <si>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</si>
  <si>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</si>
  <si>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</si>
  <si>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</si>
  <si>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</si>
  <si>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</si>
  <si>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</si>
  <si>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</si>
  <si>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</si>
  <si>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</si>
  <si>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</si>
  <si>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</si>
  <si>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</si>
  <si>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</si>
  <si>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</si>
  <si>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</si>
  <si>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</si>
  <si>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</si>
  <si>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</si>
  <si>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</si>
  <si>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</si>
  <si>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</si>
  <si>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</si>
  <si>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</si>
  <si>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</si>
  <si>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</si>
  <si>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</si>
  <si>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</si>
  <si>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</si>
  <si>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</si>
  <si>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</si>
  <si>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</si>
  <si>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</si>
  <si>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</si>
  <si>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</si>
  <si>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</si>
  <si>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</si>
  <si>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</si>
  <si>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</si>
  <si>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</si>
  <si>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</si>
  <si>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</si>
  <si>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</si>
  <si>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</si>
  <si>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</si>
  <si>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</si>
  <si>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</si>
  <si>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</si>
  <si>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</si>
  <si>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</si>
  <si>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</si>
  <si>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</si>
  <si>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</si>
  <si>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</si>
  <si>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</si>
  <si>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</si>
  <si>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</si>
  <si>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</si>
  <si>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</si>
  <si>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</si>
  <si>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</si>
  <si>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</si>
  <si>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</si>
  <si>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</si>
  <si>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</si>
  <si>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</si>
  <si>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</si>
  <si>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</si>
  <si>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</si>
  <si>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</si>
  <si>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</si>
  <si>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</si>
  <si>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</si>
  <si>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</si>
  <si>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</si>
  <si>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</si>
  <si>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</si>
  <si>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</si>
  <si>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</si>
  <si>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</si>
  <si>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</si>
  <si>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</si>
  <si>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</si>
  <si>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</si>
  <si>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</si>
  <si>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</si>
  <si>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</si>
  <si>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</si>
  <si>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</si>
  <si>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</si>
  <si>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</si>
  <si>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</si>
  <si>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</si>
  <si>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</si>
  <si>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</si>
  <si>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</si>
  <si>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</si>
  <si>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</si>
  <si>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</si>
  <si>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</si>
  <si>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</si>
  <si>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</si>
  <si>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</si>
  <si>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</si>
  <si>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</si>
  <si>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</si>
  <si>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</si>
  <si>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</si>
  <si>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</si>
  <si>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</si>
  <si>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</si>
  <si>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</si>
  <si>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</si>
  <si>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</si>
  <si>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</si>
  <si>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</si>
  <si>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</si>
  <si>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</si>
  <si>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</si>
  <si>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</si>
  <si>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</si>
  <si>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</si>
  <si>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</si>
  <si>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</si>
  <si>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</si>
  <si>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</si>
  <si>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</si>
  <si>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</si>
  <si>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</si>
  <si>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</si>
  <si>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</si>
  <si>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</si>
  <si>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</si>
  <si>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</si>
  <si>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</si>
  <si>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</si>
  <si>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</si>
  <si>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</si>
  <si>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</si>
  <si>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</si>
  <si>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</si>
  <si>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</si>
  <si>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</si>
  <si>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</si>
  <si>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</si>
  <si>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</si>
  <si>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</si>
  <si>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</si>
  <si>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</si>
  <si>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</si>
  <si>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</si>
  <si>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</si>
  <si>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</si>
  <si>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</si>
  <si>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</si>
  <si>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</si>
  <si>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</si>
  <si>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</si>
  <si>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</si>
  <si>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</si>
  <si>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</si>
  <si>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</si>
  <si>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</si>
  <si>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</si>
  <si>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</si>
  <si>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</si>
  <si>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</si>
  <si>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</si>
  <si>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</si>
  <si>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</si>
  <si>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</si>
  <si>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</si>
  <si>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</si>
  <si>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</si>
  <si>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</si>
  <si>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</si>
  <si>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</si>
  <si>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</si>
  <si>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</si>
  <si>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</si>
  <si>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</si>
  <si>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</si>
  <si>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</si>
  <si>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</si>
  <si>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</si>
  <si>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</si>
  <si>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</si>
  <si>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</si>
  <si>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</si>
  <si>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</si>
  <si>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</si>
  <si>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</si>
  <si>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</si>
  <si>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</si>
  <si>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</si>
  <si>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</si>
  <si>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</si>
  <si>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</si>
  <si>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</si>
  <si>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</si>
  <si>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</si>
  <si>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</si>
  <si>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</si>
  <si>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</si>
  <si>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</si>
  <si>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</si>
  <si>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</si>
  <si>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</si>
  <si>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</si>
  <si>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</si>
  <si>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</si>
  <si>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</si>
  <si>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</si>
  <si>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</si>
  <si>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</si>
  <si>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</si>
  <si>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</si>
  <si>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</si>
  <si>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</si>
  <si>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</si>
  <si>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</si>
  <si>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</si>
  <si>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</si>
  <si>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</si>
  <si>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</si>
  <si>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</si>
  <si>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</si>
  <si>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</si>
  <si>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</si>
  <si>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</si>
  <si>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</si>
  <si>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</si>
  <si>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</si>
  <si>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</si>
  <si>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</si>
  <si>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</si>
  <si>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</si>
  <si>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</si>
  <si>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</si>
  <si>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</si>
  <si>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</si>
  <si>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</si>
  <si>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</si>
  <si>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</si>
  <si>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</si>
  <si>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</si>
  <si>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</si>
  <si>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</si>
  <si>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</si>
  <si>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</si>
  <si>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</si>
  <si>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</si>
  <si>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</si>
  <si>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</si>
  <si>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</si>
  <si>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</si>
  <si>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</si>
  <si>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</si>
  <si>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</si>
  <si>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</si>
  <si>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</si>
  <si>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</si>
  <si>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</si>
  <si>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</si>
  <si>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</si>
  <si>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</si>
  <si>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</si>
  <si>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</si>
  <si>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</si>
  <si>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</si>
  <si>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</si>
  <si>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</si>
  <si>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</si>
  <si>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</si>
  <si>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</si>
  <si>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</si>
  <si>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</si>
  <si>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</si>
  <si>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</si>
  <si>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</si>
  <si>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</si>
  <si>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</si>
  <si>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</si>
  <si>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</si>
  <si>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</si>
  <si>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</si>
  <si>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</si>
  <si>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</si>
  <si>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</si>
  <si>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</si>
  <si>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</si>
  <si>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</si>
  <si>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</si>
  <si>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</si>
  <si>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</si>
  <si>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</si>
  <si>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</si>
  <si>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</si>
  <si>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</si>
  <si>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</si>
  <si>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</si>
  <si>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</si>
  <si>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</si>
  <si>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</si>
  <si>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</si>
  <si>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</si>
  <si>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</si>
  <si>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</si>
  <si>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</si>
  <si>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</si>
  <si>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</si>
  <si>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</si>
  <si>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</si>
  <si>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</si>
  <si>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</si>
  <si>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</si>
  <si>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</si>
  <si>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</si>
  <si>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</si>
  <si>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</si>
  <si>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</si>
  <si>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</si>
  <si>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</si>
  <si>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</si>
  <si>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</si>
  <si>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</si>
  <si>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</si>
  <si>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</si>
  <si>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</si>
  <si>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</si>
  <si>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</si>
  <si>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</si>
  <si>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</si>
  <si>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</si>
  <si>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</si>
  <si>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</si>
  <si>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</si>
  <si>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</si>
  <si>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</si>
  <si>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</si>
  <si>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</si>
  <si>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</si>
  <si>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</si>
  <si>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</si>
  <si>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</si>
  <si>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</si>
  <si>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</si>
  <si>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</si>
  <si>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</si>
  <si>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</si>
  <si>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</si>
  <si>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</si>
  <si>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</si>
  <si>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</si>
  <si>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</si>
  <si>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</si>
  <si>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</si>
  <si>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</si>
  <si>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</si>
  <si>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</si>
  <si>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</si>
  <si>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</si>
  <si>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</si>
  <si>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</si>
  <si>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</si>
  <si>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</si>
  <si>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</si>
  <si>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</si>
  <si>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</si>
  <si>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</si>
  <si>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</si>
  <si>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</si>
  <si>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</si>
  <si>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</si>
  <si>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</si>
  <si>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</si>
  <si>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</si>
  <si>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</si>
  <si>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</si>
  <si>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</si>
  <si>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</si>
  <si>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</si>
  <si>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</si>
  <si>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</si>
  <si>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</si>
  <si>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</si>
  <si>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</si>
  <si>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</si>
  <si>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</si>
  <si>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</si>
  <si>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</si>
  <si>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</si>
  <si>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</si>
  <si>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</si>
  <si>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</si>
  <si>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</si>
  <si>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</si>
  <si>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</si>
  <si>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</si>
  <si>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</si>
  <si>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</si>
  <si>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</si>
  <si>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</si>
  <si>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</si>
  <si>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</si>
  <si>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</si>
  <si>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</si>
  <si>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</si>
  <si>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</si>
  <si>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</si>
  <si>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</si>
  <si>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</si>
  <si>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</si>
  <si>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</si>
  <si>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</si>
  <si>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</si>
  <si>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</si>
  <si>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</si>
  <si>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</si>
  <si>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</si>
  <si>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</si>
  <si>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</si>
  <si>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</si>
  <si>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</si>
  <si>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</si>
  <si>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</si>
  <si>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</si>
  <si>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</si>
  <si>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</si>
  <si>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</si>
  <si>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</si>
  <si>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</si>
  <si>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</si>
  <si>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</si>
  <si>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</si>
  <si>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</si>
  <si>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</si>
  <si>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</si>
  <si>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</si>
  <si>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</si>
  <si>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</si>
  <si>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</si>
  <si>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</si>
  <si>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</si>
  <si>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</si>
  <si>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</si>
  <si>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</si>
  <si>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</si>
  <si>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</si>
  <si>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</si>
  <si>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</si>
  <si>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</si>
  <si>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</si>
  <si>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</si>
  <si>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</si>
  <si>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</si>
  <si>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</si>
  <si>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</si>
  <si>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</si>
  <si>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</si>
  <si>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</si>
  <si>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</si>
  <si>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</si>
  <si>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</si>
  <si>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</si>
  <si>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</si>
  <si>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</si>
  <si>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</si>
  <si>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</si>
  <si>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</si>
  <si>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</si>
  <si>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</si>
  <si>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</si>
  <si>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</si>
  <si>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</si>
  <si>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</si>
  <si>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</si>
  <si>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</si>
  <si>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</si>
  <si>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</si>
  <si>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</si>
  <si>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</si>
  <si>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</si>
  <si>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</si>
  <si>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</si>
  <si>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</si>
  <si>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</si>
  <si>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</si>
  <si>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</si>
  <si>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</si>
  <si>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</si>
  <si>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</si>
  <si>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</si>
  <si>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</si>
  <si>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</si>
  <si>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</si>
  <si>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</si>
  <si>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</si>
  <si>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</si>
  <si>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</si>
  <si>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</si>
  <si>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</si>
  <si>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</si>
  <si>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</si>
  <si>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</si>
  <si>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</si>
  <si>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</si>
  <si>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</si>
  <si>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</si>
  <si>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</si>
  <si>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</si>
  <si>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</si>
  <si>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</si>
  <si>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</si>
  <si>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</si>
  <si>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</si>
  <si>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</si>
  <si>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</si>
  <si>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</si>
  <si>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</si>
  <si>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</si>
  <si>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</si>
  <si>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</si>
  <si>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</si>
  <si>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</si>
  <si>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</si>
  <si>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</si>
  <si>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</si>
  <si>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</si>
  <si>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</si>
  <si>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</si>
  <si>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</si>
  <si>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</si>
  <si>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</si>
  <si>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</si>
  <si>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</si>
  <si>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</si>
  <si>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</si>
  <si>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</si>
  <si>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</si>
  <si>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</si>
  <si>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</si>
  <si>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</si>
  <si>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</si>
  <si>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</si>
  <si>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</si>
  <si>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</si>
  <si>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</si>
  <si>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</si>
  <si>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</si>
  <si>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</si>
  <si>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</si>
  <si>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</si>
  <si>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</si>
  <si>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</si>
  <si>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</si>
  <si>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</si>
  <si>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</si>
  <si>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</si>
  <si>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</si>
  <si>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</si>
  <si>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</si>
  <si>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</si>
  <si>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</si>
  <si>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</si>
  <si>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</si>
  <si>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</si>
  <si>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</si>
  <si>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</si>
  <si>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</si>
  <si>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</si>
  <si>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</si>
  <si>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</si>
  <si>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</si>
  <si>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</si>
  <si>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</si>
  <si>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</si>
  <si>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</si>
  <si>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</si>
  <si>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</si>
  <si>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</si>
  <si>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</si>
  <si>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</si>
  <si>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</si>
  <si>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</si>
  <si>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</si>
  <si>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</si>
  <si>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</si>
  <si>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</si>
  <si>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</si>
  <si>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</si>
  <si>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</si>
  <si>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</si>
  <si>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</si>
  <si>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</si>
  <si>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</si>
  <si>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</si>
  <si>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</si>
  <si>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</si>
  <si>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</si>
  <si>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</si>
  <si>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</si>
  <si>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</si>
  <si>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</si>
  <si>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</si>
  <si>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</si>
  <si>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</si>
  <si>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</si>
  <si>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</si>
  <si>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</si>
  <si>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</si>
  <si>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</si>
  <si>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</si>
  <si>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</si>
  <si>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</si>
  <si>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</si>
  <si>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</si>
  <si>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</si>
  <si>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</si>
  <si>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</si>
  <si>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</si>
  <si>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</si>
  <si>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</si>
  <si>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</si>
  <si>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</si>
  <si>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</si>
  <si>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</si>
  <si>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</si>
  <si>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</si>
  <si>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</si>
  <si>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</si>
  <si>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</si>
  <si>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</si>
  <si>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</si>
  <si>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</si>
  <si>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</si>
  <si>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</si>
  <si>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</si>
  <si>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</si>
  <si>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</si>
  <si>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</si>
  <si>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</si>
  <si>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</si>
  <si>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</si>
  <si>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</si>
  <si>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</si>
  <si>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</si>
  <si>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</si>
  <si>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</si>
  <si>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</si>
  <si>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</si>
  <si>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</si>
  <si>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</si>
  <si>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</si>
  <si>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</si>
  <si>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</si>
  <si>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</si>
  <si>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</si>
  <si>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</si>
  <si>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</si>
  <si>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</si>
  <si>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</si>
  <si>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</si>
  <si>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</si>
  <si>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</si>
  <si>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</si>
  <si>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</si>
  <si>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</si>
  <si>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</si>
  <si>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</si>
  <si>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</si>
  <si>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</si>
  <si>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</si>
  <si>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</si>
  <si>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</si>
  <si>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</si>
  <si>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</si>
  <si>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</si>
  <si>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</si>
  <si>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</si>
  <si>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</si>
  <si>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</si>
  <si>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</si>
  <si>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</si>
  <si>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</si>
  <si>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</si>
  <si>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</si>
  <si>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</si>
  <si>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</si>
  <si>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</si>
  <si>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</si>
  <si>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</si>
  <si>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</si>
  <si>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</si>
  <si>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</si>
  <si>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</si>
  <si>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</si>
  <si>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</si>
  <si>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</si>
  <si>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</si>
  <si>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</si>
  <si>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</si>
  <si>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</si>
  <si>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</si>
  <si>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</si>
  <si>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</si>
  <si>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</si>
  <si>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</si>
  <si>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</si>
  <si>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</si>
  <si>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</si>
  <si>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</si>
  <si>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</si>
  <si>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</si>
  <si>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</si>
  <si>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</si>
  <si>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</si>
  <si>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</si>
  <si>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</si>
  <si>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</si>
  <si>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</si>
  <si>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</si>
  <si>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</si>
  <si>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</si>
  <si>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</si>
  <si>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</si>
  <si>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</si>
  <si>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</si>
  <si>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</si>
  <si>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</si>
  <si>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</si>
  <si>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</si>
  <si>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</si>
  <si>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</si>
  <si>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</si>
  <si>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</si>
  <si>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</si>
  <si>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</si>
  <si>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</si>
  <si>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</si>
  <si>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</si>
  <si>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</si>
  <si>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</si>
  <si>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</si>
  <si>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</si>
  <si>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</si>
  <si>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</si>
  <si>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</si>
  <si>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</si>
  <si>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</si>
  <si>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</si>
  <si>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</si>
  <si>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</si>
  <si>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</si>
  <si>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</si>
  <si>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</si>
  <si>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</si>
  <si>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</si>
  <si>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</si>
  <si>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</si>
  <si>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</si>
  <si>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</si>
  <si>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</si>
  <si>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</si>
  <si>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</si>
  <si>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</si>
  <si>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</si>
  <si>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</si>
  <si>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</si>
  <si>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</si>
  <si>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</si>
  <si>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</si>
  <si>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</si>
  <si>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</si>
  <si>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</si>
  <si>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</si>
  <si>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</si>
  <si>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</si>
  <si>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</si>
  <si>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</si>
  <si>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</si>
  <si>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</si>
  <si>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</si>
  <si>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</si>
  <si>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</si>
  <si>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</si>
  <si>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</si>
  <si>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</si>
  <si>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</si>
  <si>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</si>
  <si>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</si>
  <si>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</si>
  <si>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</si>
  <si>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</si>
  <si>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</si>
  <si>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</si>
  <si>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</si>
  <si>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</si>
  <si>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</si>
  <si>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</si>
  <si>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</si>
  <si>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</si>
  <si>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</si>
  <si>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</si>
  <si>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</si>
  <si>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</si>
  <si>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</si>
  <si>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</si>
  <si>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</si>
  <si>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</si>
  <si>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</si>
  <si>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</si>
  <si>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</si>
  <si>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</si>
  <si>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</si>
  <si>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</si>
  <si>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</si>
  <si>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</si>
  <si>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</si>
  <si>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</si>
  <si>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</si>
  <si>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</si>
  <si>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</si>
  <si>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</si>
  <si>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</si>
  <si>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</si>
  <si>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</si>
  <si>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</si>
  <si>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</si>
  <si>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</si>
  <si>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</si>
  <si>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</si>
  <si>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</si>
  <si>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</si>
  <si>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</si>
  <si>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</si>
  <si>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</si>
  <si>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</si>
  <si>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</si>
  <si>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</si>
  <si>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</si>
  <si>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</si>
  <si>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</si>
  <si>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</si>
  <si>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</si>
  <si>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</si>
  <si>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</si>
  <si>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</si>
  <si>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</si>
  <si>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</si>
  <si>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</si>
  <si>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</si>
  <si>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</si>
  <si>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</si>
  <si>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</si>
  <si>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</si>
  <si>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</si>
  <si>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</si>
  <si>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</si>
  <si>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</si>
  <si>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</si>
  <si>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</si>
  <si>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</si>
  <si>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</si>
  <si>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</si>
  <si>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</si>
  <si>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</si>
  <si>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</si>
  <si>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</si>
  <si>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</si>
  <si>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</si>
  <si>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</si>
  <si>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</si>
  <si>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</si>
  <si>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</si>
  <si>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</si>
  <si>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</si>
  <si>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</si>
  <si>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</si>
  <si>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</si>
  <si>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</si>
  <si>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</si>
  <si>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</si>
  <si>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</si>
  <si>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</si>
  <si>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</si>
  <si>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</si>
  <si>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</si>
  <si>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</si>
  <si>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</si>
  <si>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</si>
  <si>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</si>
  <si>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</si>
  <si>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</si>
  <si>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</si>
  <si>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</si>
  <si>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</si>
  <si>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</si>
  <si>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</si>
  <si>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</si>
  <si>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</si>
  <si>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</si>
  <si>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</si>
  <si>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</si>
  <si>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</si>
  <si>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</si>
  <si>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</si>
  <si>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</si>
  <si>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</si>
  <si>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</si>
  <si>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</si>
  <si>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</si>
  <si>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</si>
  <si>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</si>
  <si>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</si>
  <si>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</si>
  <si>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</si>
  <si>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</si>
  <si>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</si>
  <si>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</si>
  <si>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</si>
  <si>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</si>
  <si>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</si>
  <si>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</si>
  <si>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</si>
  <si>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</si>
  <si>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</si>
  <si>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</si>
  <si>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</si>
  <si>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</si>
  <si>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</si>
  <si>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</si>
  <si>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</si>
  <si>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</si>
  <si>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</si>
  <si>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</si>
  <si>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</si>
  <si>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</si>
  <si>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</si>
  <si>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</si>
  <si>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</si>
  <si>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</si>
  <si>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</si>
  <si>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</si>
  <si>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</si>
  <si>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</si>
  <si>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</si>
  <si>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</si>
  <si>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</si>
  <si>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</si>
  <si>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</si>
  <si>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</si>
  <si>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</si>
  <si>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</si>
  <si>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</si>
  <si>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</si>
  <si>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</si>
  <si>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</si>
  <si>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</si>
  <si>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</si>
  <si>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</si>
  <si>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</si>
  <si>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</si>
  <si>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</si>
  <si>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</si>
  <si>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</si>
  <si>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</si>
  <si>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</si>
  <si>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</si>
  <si>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</si>
  <si>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</si>
  <si>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</si>
  <si>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</si>
  <si>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</si>
  <si>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</si>
  <si>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</si>
  <si>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</si>
  <si>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</si>
  <si>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</si>
  <si>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</si>
  <si>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</si>
  <si>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</si>
  <si>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</si>
  <si>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</si>
  <si>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</si>
  <si>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</si>
  <si>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</si>
  <si>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</si>
  <si>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</si>
  <si>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</si>
  <si>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</si>
  <si>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</si>
  <si>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</si>
  <si>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</si>
  <si>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</si>
  <si>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</si>
  <si>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</si>
  <si>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</si>
  <si>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</si>
  <si>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</si>
  <si>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</si>
  <si>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</si>
  <si>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</si>
  <si>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</si>
  <si>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</si>
  <si>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</si>
  <si>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</si>
  <si>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</si>
  <si>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</si>
  <si>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</si>
  <si>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</si>
  <si>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</si>
  <si>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</si>
  <si>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</si>
  <si>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</si>
  <si>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</si>
  <si>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</si>
  <si>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</si>
  <si>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</si>
  <si>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</si>
  <si>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</si>
  <si>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</si>
  <si>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</si>
  <si>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</si>
  <si>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</si>
  <si>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</si>
  <si>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</si>
  <si>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</si>
  <si>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</si>
  <si>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</si>
  <si>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</si>
  <si>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</si>
  <si>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</si>
  <si>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</si>
  <si>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</si>
  <si>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</si>
  <si>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</si>
  <si>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</si>
  <si>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</si>
  <si>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</si>
  <si>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</si>
  <si>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</si>
  <si>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</si>
  <si>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</si>
  <si>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</si>
  <si>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</si>
  <si>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</si>
  <si>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</si>
  <si>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</si>
  <si>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</si>
  <si>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</si>
  <si>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</si>
  <si>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</si>
  <si>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</si>
  <si>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</si>
  <si>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</si>
  <si>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</si>
  <si>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</si>
  <si>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</si>
  <si>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</si>
  <si>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</si>
  <si>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</si>
  <si>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</si>
  <si>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</si>
  <si>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</si>
  <si>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</si>
  <si>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</si>
  <si>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</si>
  <si>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</si>
  <si>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</si>
  <si>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</si>
  <si>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</si>
  <si>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</si>
  <si>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</si>
  <si>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</si>
  <si>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</si>
  <si>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</si>
  <si>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</si>
  <si>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</si>
  <si>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</si>
  <si>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</si>
  <si>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</si>
  <si>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</si>
  <si>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</si>
  <si>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</si>
  <si>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</si>
  <si>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</si>
  <si>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</si>
  <si>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</si>
  <si>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</si>
  <si>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</si>
  <si>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</si>
  <si>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</si>
  <si>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</si>
  <si>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</si>
  <si>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</si>
  <si>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</si>
  <si>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</si>
  <si>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</si>
  <si>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</si>
  <si>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</si>
  <si>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</si>
  <si>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</si>
  <si>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</si>
  <si>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</si>
  <si>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</si>
  <si>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</si>
  <si>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</si>
  <si>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</si>
  <si>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</si>
  <si>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</si>
  <si>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</si>
  <si>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</si>
  <si>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</si>
  <si>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</si>
  <si>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</si>
  <si>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</si>
  <si>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</si>
  <si>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</si>
  <si>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</si>
  <si>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</si>
  <si>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</si>
  <si>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</si>
  <si>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</si>
  <si>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</si>
  <si>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</si>
  <si>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</si>
  <si>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</si>
  <si>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</si>
  <si>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</si>
  <si>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</si>
  <si>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</si>
  <si>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</si>
  <si>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</si>
  <si>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</si>
  <si>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</si>
  <si>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</si>
  <si>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</si>
  <si>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</si>
  <si>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</si>
  <si>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</si>
  <si>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</si>
  <si>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</si>
  <si>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</si>
  <si>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</si>
  <si>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</si>
  <si>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</si>
  <si>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</si>
  <si>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</si>
  <si>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</si>
  <si>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</si>
  <si>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</si>
  <si>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</si>
  <si>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</si>
  <si>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</si>
  <si>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</si>
  <si>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</si>
  <si>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</si>
  <si>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</si>
  <si>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</si>
  <si>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</si>
  <si>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</si>
  <si>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</si>
  <si>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</si>
  <si>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</si>
  <si>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</si>
  <si>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</si>
  <si>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</si>
  <si>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</si>
  <si>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</si>
  <si>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</si>
  <si>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</si>
  <si>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</si>
  <si>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</si>
  <si>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</si>
  <si>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</si>
  <si>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</si>
  <si>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</si>
  <si>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</si>
  <si>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</si>
  <si>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</si>
  <si>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</si>
  <si>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</si>
  <si>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</si>
  <si>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</si>
  <si>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</si>
  <si>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</si>
  <si>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</si>
  <si>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</si>
  <si>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</si>
  <si>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</si>
  <si>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</si>
  <si>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</si>
  <si>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</si>
  <si>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</si>
  <si>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</si>
  <si>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</si>
  <si>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</si>
  <si>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</si>
  <si>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</si>
  <si>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</si>
  <si>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</si>
  <si>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</si>
  <si>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</si>
  <si>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</si>
  <si>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</si>
  <si>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</si>
  <si>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</si>
  <si>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</si>
  <si>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</si>
  <si>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</si>
  <si>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</si>
  <si>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</si>
  <si>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</si>
  <si>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</si>
  <si>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</si>
  <si>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</si>
  <si>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</si>
  <si>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</si>
  <si>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</si>
  <si>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</si>
  <si>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</si>
  <si>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</si>
  <si>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</si>
  <si>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</si>
  <si>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</si>
  <si>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</si>
  <si>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</si>
  <si>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</si>
  <si>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</si>
  <si>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</si>
  <si>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</si>
  <si>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</si>
  <si>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</si>
  <si>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</si>
  <si>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</si>
  <si>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</si>
  <si>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</si>
  <si>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</si>
  <si>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</si>
  <si>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</si>
  <si>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</si>
  <si>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</si>
  <si>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</si>
  <si>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</si>
  <si>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</si>
  <si>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</si>
  <si>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</si>
  <si>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</si>
  <si>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</si>
  <si>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</si>
  <si>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</si>
  <si>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</si>
  <si>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</si>
  <si>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</si>
  <si>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</si>
  <si>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</si>
  <si>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</si>
  <si>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</si>
  <si>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</si>
  <si>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</si>
  <si>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</si>
  <si>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</si>
  <si>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</si>
  <si>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</si>
  <si>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</si>
  <si>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</si>
  <si>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</si>
  <si>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</si>
  <si>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</si>
  <si>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</si>
  <si>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</si>
  <si>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</si>
  <si>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</si>
  <si>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</si>
  <si>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</si>
  <si>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</si>
  <si>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</si>
  <si>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</si>
  <si>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</si>
  <si>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</si>
  <si>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</si>
  <si>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</si>
  <si>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</si>
  <si>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</si>
  <si>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</si>
  <si>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</si>
  <si>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</si>
  <si>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</si>
  <si>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</si>
  <si>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</si>
  <si>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</si>
  <si>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</si>
  <si>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</si>
  <si>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</si>
  <si>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</si>
  <si>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</si>
  <si>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</si>
  <si>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</si>
  <si>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</si>
  <si>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</si>
  <si>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</si>
  <si>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</si>
  <si>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</si>
  <si>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</si>
  <si>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</si>
  <si>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</si>
  <si>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</si>
  <si>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</si>
  <si>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</si>
  <si>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</si>
  <si>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</si>
  <si>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</si>
  <si>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</si>
  <si>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</si>
  <si>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</si>
  <si>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</si>
  <si>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</si>
  <si>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</si>
  <si>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</si>
  <si>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</si>
  <si>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</si>
  <si>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</si>
  <si>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</si>
  <si>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</si>
  <si>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</si>
  <si>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</si>
  <si>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</si>
  <si>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</si>
  <si>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</si>
  <si>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</si>
  <si>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</si>
  <si>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</si>
  <si>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</si>
  <si>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</si>
  <si>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</si>
  <si>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</si>
  <si>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</si>
  <si>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</si>
  <si>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</si>
  <si>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</si>
  <si>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</si>
  <si>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</si>
  <si>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</si>
  <si>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</si>
  <si>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</si>
  <si>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</si>
  <si>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</si>
  <si>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</si>
  <si>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</si>
  <si>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</si>
  <si>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</si>
  <si>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</si>
  <si>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</si>
  <si>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</si>
  <si>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</si>
  <si>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</si>
  <si>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</si>
  <si>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</si>
  <si>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</si>
  <si>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</si>
  <si>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</si>
  <si>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</si>
  <si>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</si>
  <si>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</si>
  <si>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</si>
  <si>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</si>
  <si>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</si>
  <si>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</si>
  <si>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</si>
  <si>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</si>
  <si>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</si>
  <si>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</si>
  <si>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</si>
  <si>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</si>
  <si>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</si>
  <si>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</si>
  <si>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</si>
  <si>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</si>
  <si>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</si>
  <si>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</si>
  <si>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</si>
  <si>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</si>
  <si>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</si>
  <si>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</si>
  <si>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</si>
  <si>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</si>
  <si>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</si>
  <si>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</si>
  <si>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</si>
  <si>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</si>
  <si>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</si>
  <si>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</si>
  <si>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</si>
  <si>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</si>
  <si>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</si>
  <si>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</si>
  <si>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</si>
  <si>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</si>
  <si>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</si>
  <si>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</si>
  <si>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</si>
  <si>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</si>
  <si>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</si>
  <si>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</si>
  <si>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</si>
  <si>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</si>
  <si>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</si>
  <si>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</si>
  <si>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</si>
  <si>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</si>
  <si>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</si>
  <si>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</si>
  <si>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</si>
  <si>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</si>
  <si>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</si>
  <si>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</si>
  <si>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</si>
  <si>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</si>
  <si>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</si>
  <si>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</si>
  <si>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</si>
  <si>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</si>
  <si>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</si>
  <si>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</si>
  <si>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</si>
  <si>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</si>
  <si>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</si>
  <si>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</si>
  <si>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</si>
  <si>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</si>
  <si>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</si>
  <si>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</si>
  <si>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</si>
  <si>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</si>
  <si>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</si>
  <si>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</si>
  <si>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</si>
  <si>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</si>
  <si>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</si>
  <si>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</si>
  <si>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</si>
  <si>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</si>
  <si>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</si>
  <si>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</si>
  <si>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</si>
  <si>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</si>
  <si>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</si>
  <si>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</si>
  <si>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</si>
  <si>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</si>
  <si>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</si>
  <si>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</si>
  <si>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</si>
  <si>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</si>
  <si>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</si>
  <si>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</si>
  <si>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</si>
  <si>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</si>
  <si>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</si>
  <si>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</si>
  <si>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</si>
  <si>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</si>
  <si>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</si>
  <si>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</si>
  <si>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</si>
  <si>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</si>
  <si>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</si>
  <si>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</si>
  <si>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</si>
  <si>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</si>
  <si>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</si>
  <si>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</si>
  <si>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</si>
  <si>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</si>
  <si>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</si>
  <si>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</si>
  <si>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</si>
  <si>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</si>
  <si>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</si>
  <si>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</si>
  <si>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</si>
  <si>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</si>
  <si>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</si>
  <si>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</si>
  <si>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</si>
  <si>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</si>
  <si>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</si>
  <si>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</si>
  <si>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</si>
  <si>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</si>
  <si>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</si>
  <si>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</si>
  <si>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</si>
  <si>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</si>
  <si>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</si>
  <si>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</si>
  <si>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</si>
  <si>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</si>
  <si>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</si>
  <si>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</si>
  <si>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</si>
  <si>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</si>
  <si>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</si>
  <si>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</si>
  <si>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</si>
  <si>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</si>
  <si>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</si>
  <si>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</si>
  <si>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</si>
  <si>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</si>
  <si>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</si>
  <si>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</si>
  <si>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</si>
  <si>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</si>
  <si>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</si>
  <si>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</si>
  <si>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</si>
  <si>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</si>
  <si>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</si>
  <si>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</si>
  <si>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</si>
  <si>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</si>
  <si>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</si>
  <si>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</si>
  <si>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</si>
  <si>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</si>
  <si>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</si>
  <si>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</si>
  <si>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</si>
  <si>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</si>
  <si>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</si>
  <si>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</si>
  <si>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</si>
  <si>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</si>
  <si>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</si>
  <si>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</si>
  <si>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</si>
  <si>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</si>
  <si>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</si>
  <si>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</si>
  <si>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</si>
  <si>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</si>
  <si>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</si>
  <si>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</si>
  <si>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</si>
  <si>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</si>
  <si>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</si>
  <si>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</si>
  <si>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</si>
  <si>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</si>
  <si>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</si>
  <si>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</si>
  <si>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</si>
  <si>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</si>
  <si>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</si>
  <si>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</si>
  <si>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</si>
  <si>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</si>
  <si>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</si>
  <si>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</si>
  <si>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</si>
  <si>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</si>
  <si>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</si>
  <si>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</si>
  <si>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</si>
  <si>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</si>
  <si>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</si>
  <si>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</si>
  <si>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</si>
  <si>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</si>
  <si>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</si>
  <si>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</si>
  <si>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</si>
  <si>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</si>
  <si>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</si>
  <si>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</si>
  <si>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</si>
  <si>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</si>
  <si>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</si>
  <si>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</si>
  <si>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</si>
  <si>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</si>
  <si>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</si>
  <si>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</si>
  <si>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</si>
  <si>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</si>
  <si>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</si>
  <si>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</si>
  <si>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</si>
  <si>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</si>
  <si>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</si>
  <si>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</si>
  <si>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</si>
  <si>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</si>
  <si>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</si>
  <si>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</si>
  <si>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</si>
  <si>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</si>
  <si>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</si>
  <si>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</si>
  <si>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</si>
  <si>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</si>
  <si>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</si>
  <si>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</si>
  <si>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</si>
  <si>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</si>
  <si>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</si>
  <si>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</si>
  <si>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</si>
  <si>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</si>
  <si>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</si>
  <si>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</si>
  <si>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</si>
  <si>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</si>
  <si>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</si>
  <si>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</si>
  <si>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</si>
  <si>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</si>
  <si>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</si>
  <si>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</si>
  <si>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</si>
  <si>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</si>
  <si>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</si>
  <si>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</si>
  <si>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</si>
  <si>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</si>
  <si>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</si>
  <si>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</si>
  <si>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</si>
  <si>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</si>
  <si>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</si>
  <si>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</si>
  <si>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</si>
  <si>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</si>
  <si>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</si>
  <si>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</si>
  <si>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</si>
  <si>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</si>
  <si>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</si>
  <si>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</si>
  <si>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</si>
  <si>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</si>
  <si>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</si>
  <si>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</si>
  <si>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</si>
  <si>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</si>
  <si>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</si>
  <si>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</si>
  <si>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</si>
  <si>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</si>
  <si>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</si>
  <si>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</si>
  <si>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</si>
  <si>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</si>
  <si>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</si>
  <si>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</si>
  <si>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</si>
  <si>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</si>
  <si>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</si>
  <si>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</si>
  <si>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</si>
  <si>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</si>
  <si>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</si>
  <si>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</si>
  <si>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</si>
  <si>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</si>
  <si>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</si>
  <si>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</si>
  <si>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</si>
  <si>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</si>
  <si>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</si>
  <si>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</si>
  <si>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</si>
  <si>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</si>
  <si>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</si>
  <si>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</si>
  <si>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</si>
  <si>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</si>
  <si>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</si>
  <si>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</si>
  <si>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</si>
  <si>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</si>
  <si>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</si>
  <si>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</si>
  <si>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</si>
  <si>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</si>
  <si>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</si>
  <si>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</si>
  <si>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</si>
  <si>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</si>
  <si>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</si>
  <si>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</si>
  <si>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</si>
  <si>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</si>
  <si>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</si>
  <si>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</si>
  <si>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</si>
  <si>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</si>
  <si>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</si>
  <si>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</si>
  <si>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</si>
  <si>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</si>
  <si>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</si>
  <si>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</si>
  <si>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</si>
  <si>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</si>
  <si>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</si>
  <si>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</si>
  <si>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</si>
  <si>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</si>
  <si>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</si>
  <si>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</si>
  <si>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</si>
  <si>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</si>
  <si>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</si>
  <si>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</si>
  <si>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</si>
  <si>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</si>
  <si>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</si>
  <si>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</si>
  <si>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</si>
  <si>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</si>
  <si>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</si>
  <si>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</si>
  <si>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</si>
  <si>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</si>
  <si>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</si>
  <si>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</si>
  <si>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</si>
  <si>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</si>
  <si>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</si>
  <si>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</si>
  <si>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</si>
  <si>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</si>
  <si>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</si>
  <si>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</si>
  <si>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</si>
  <si>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</si>
  <si>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</si>
  <si>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</si>
  <si>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</si>
  <si>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</si>
  <si>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</si>
  <si>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</si>
  <si>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</si>
  <si>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</si>
  <si>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</si>
  <si>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</si>
  <si>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</si>
  <si>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</si>
  <si>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</si>
  <si>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</si>
  <si>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</si>
  <si>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</si>
  <si>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</si>
  <si>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</si>
  <si>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</si>
  <si>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</si>
  <si>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</si>
  <si>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</si>
  <si>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</si>
  <si>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</si>
  <si>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</si>
  <si>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</si>
  <si>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</si>
  <si>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</si>
  <si>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</si>
  <si>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</si>
  <si>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</si>
  <si>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</si>
  <si>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</si>
  <si>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</si>
  <si>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</si>
  <si>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</si>
  <si>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</si>
  <si>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</si>
  <si>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</si>
  <si>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</si>
  <si>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</si>
  <si>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</si>
  <si>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</si>
  <si>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</si>
  <si>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</si>
  <si>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</si>
  <si>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</si>
  <si>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</si>
  <si>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</si>
  <si>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</si>
  <si>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</si>
  <si>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</si>
  <si>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</si>
  <si>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</si>
  <si>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</si>
  <si>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</si>
  <si>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</si>
  <si>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</si>
  <si>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</si>
  <si>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</si>
  <si>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</si>
  <si>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</si>
  <si>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</si>
  <si>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</si>
  <si>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</si>
  <si>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</si>
  <si>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</si>
  <si>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</si>
  <si>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</si>
  <si>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</si>
  <si>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</si>
  <si>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</si>
  <si>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</si>
  <si>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</si>
  <si>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</si>
  <si>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</si>
  <si>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</si>
  <si>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</si>
  <si>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</si>
  <si>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</si>
  <si>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</si>
  <si>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</si>
  <si>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</si>
  <si>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</si>
  <si>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</si>
  <si>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</si>
  <si>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</si>
  <si>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</si>
  <si>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</si>
  <si>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</si>
  <si>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</si>
  <si>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</si>
  <si>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</si>
  <si>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</si>
  <si>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</si>
  <si>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</si>
  <si>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</si>
  <si>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</si>
  <si>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</si>
  <si>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</si>
  <si>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</si>
  <si>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</si>
  <si>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</si>
  <si>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</si>
  <si>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</si>
  <si>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</si>
  <si>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</si>
  <si>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</si>
  <si>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</si>
  <si>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</si>
  <si>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</si>
  <si>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</si>
  <si>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</si>
  <si>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</si>
  <si>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</si>
  <si>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</si>
  <si>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</si>
  <si>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</si>
  <si>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</si>
  <si>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</si>
  <si>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</si>
  <si>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</si>
  <si>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</si>
  <si>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</si>
  <si>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</si>
  <si>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</si>
  <si>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</si>
  <si>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</si>
  <si>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</si>
  <si>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</si>
  <si>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</si>
  <si>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</si>
  <si>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</si>
  <si>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</si>
  <si>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</si>
  <si>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</si>
  <si>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</si>
  <si>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</si>
  <si>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</si>
  <si>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</si>
  <si>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</si>
  <si>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</si>
  <si>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</si>
  <si>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</si>
  <si>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</si>
  <si>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</si>
  <si>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</si>
  <si>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</si>
  <si>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</si>
  <si>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</si>
  <si>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</si>
  <si>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</si>
  <si>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</si>
  <si>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</si>
  <si>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</si>
  <si>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</si>
  <si>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</si>
  <si>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</si>
  <si>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</si>
  <si>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</si>
  <si>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</si>
  <si>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</si>
  <si>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</si>
  <si>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</si>
  <si>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</si>
  <si>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</si>
  <si>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</si>
  <si>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</si>
  <si>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</si>
  <si>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</si>
  <si>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</si>
  <si>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</si>
  <si>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</si>
  <si>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</si>
  <si>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</si>
  <si>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</si>
  <si>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</si>
  <si>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</si>
  <si>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</si>
  <si>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</si>
  <si>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</si>
  <si>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</si>
  <si>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</si>
  <si>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</si>
  <si>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</si>
  <si>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</si>
  <si>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</si>
  <si>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</si>
  <si>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</si>
  <si>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</si>
  <si>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</si>
  <si>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</si>
  <si>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</si>
  <si>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</si>
  <si>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</si>
  <si>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</si>
  <si>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</si>
  <si>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</si>
  <si>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</si>
  <si>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</si>
  <si>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</si>
  <si>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</si>
  <si>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</si>
  <si>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</si>
  <si>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</si>
  <si>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</si>
  <si>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</si>
  <si>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</si>
  <si>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</si>
  <si>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</si>
  <si>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</si>
  <si>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</si>
  <si>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</si>
  <si>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</si>
  <si>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</si>
  <si>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</si>
  <si>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</si>
  <si>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</si>
  <si>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</si>
  <si>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</si>
  <si>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</si>
  <si>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</si>
  <si>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</si>
  <si>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</si>
  <si>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</si>
  <si>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</si>
  <si>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</si>
  <si>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</si>
  <si>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</si>
  <si>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</si>
  <si>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</si>
  <si>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</si>
  <si>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</si>
  <si>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</si>
  <si>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</si>
  <si>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</si>
  <si>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</si>
  <si>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</si>
  <si>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</si>
  <si>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</si>
  <si>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</si>
  <si>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</si>
  <si>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</si>
  <si>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</si>
  <si>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</si>
  <si>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</si>
  <si>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</si>
  <si>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</si>
  <si>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</si>
  <si>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</si>
  <si>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</si>
  <si>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</si>
  <si>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</si>
  <si>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</si>
  <si>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</si>
  <si>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</si>
  <si>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</si>
  <si>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</si>
  <si>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</si>
  <si>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</si>
  <si>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</si>
  <si>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</si>
  <si>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</si>
  <si>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</si>
  <si>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</si>
  <si>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</si>
  <si>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</si>
  <si>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</si>
  <si>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</si>
  <si>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</si>
  <si>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</si>
  <si>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</si>
  <si>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</si>
  <si>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</si>
  <si>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</si>
  <si>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</si>
  <si>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</si>
  <si>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</si>
  <si>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</si>
  <si>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</si>
  <si>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</si>
  <si>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</si>
  <si>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</si>
  <si>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</si>
  <si>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</si>
  <si>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</si>
  <si>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</si>
  <si>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</si>
  <si>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</si>
  <si>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</si>
  <si>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</si>
  <si>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</si>
  <si>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</si>
  <si>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</si>
  <si>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</si>
  <si>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</si>
  <si>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</si>
  <si>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</si>
  <si>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</si>
  <si>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</si>
  <si>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</si>
  <si>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</si>
  <si>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</si>
  <si>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</si>
  <si>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</si>
  <si>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</si>
  <si>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</si>
  <si>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</si>
  <si>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</si>
  <si>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</si>
  <si>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</si>
  <si>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</si>
  <si>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</si>
  <si>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</si>
  <si>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</si>
  <si>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</si>
  <si>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</si>
  <si>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</si>
  <si>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</si>
  <si>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</si>
  <si>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</si>
  <si>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</si>
  <si>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</si>
  <si>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</si>
  <si>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</si>
  <si>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</si>
  <si>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</si>
  <si>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</si>
  <si>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</si>
  <si>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</si>
  <si>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</si>
  <si>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</si>
  <si>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</si>
  <si>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</si>
  <si>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</si>
  <si>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</si>
  <si>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</si>
  <si>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</si>
  <si>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</si>
  <si>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</si>
  <si>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</si>
  <si>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</si>
  <si>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</si>
  <si>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</si>
  <si>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</si>
  <si>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</si>
  <si>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</si>
  <si>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</si>
  <si>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</si>
  <si>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</si>
  <si>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</si>
  <si>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</si>
  <si>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</si>
  <si>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</si>
  <si>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</si>
  <si>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</si>
  <si>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</si>
  <si>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</si>
  <si>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</si>
  <si>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</si>
  <si>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</si>
  <si>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</si>
  <si>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</si>
  <si>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</si>
  <si>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</si>
  <si>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</si>
  <si>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</si>
  <si>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</si>
  <si>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</si>
  <si>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</si>
  <si>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</si>
  <si>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</si>
  <si>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</si>
  <si>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</si>
  <si>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</si>
  <si>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</si>
  <si>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</si>
  <si>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</si>
  <si>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</si>
  <si>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</si>
  <si>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</si>
  <si>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</si>
  <si>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</si>
  <si>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</si>
  <si>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</si>
  <si>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</si>
  <si>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</si>
  <si>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</si>
  <si>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</si>
  <si>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</si>
  <si>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</si>
  <si>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</si>
  <si>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</si>
  <si>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</si>
  <si>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</si>
  <si>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</si>
  <si>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</si>
  <si>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</si>
  <si>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</si>
  <si>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</si>
  <si>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</si>
  <si>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</si>
  <si>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</si>
  <si>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</si>
  <si>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</si>
  <si>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</si>
  <si>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</si>
  <si>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</si>
  <si>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</si>
  <si>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</si>
  <si>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</si>
  <si>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</si>
  <si>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</si>
  <si>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</si>
  <si>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</si>
  <si>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</si>
  <si>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</si>
  <si>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</si>
  <si>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</si>
  <si>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</si>
  <si>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</si>
  <si>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</si>
  <si>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</si>
  <si>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</si>
  <si>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</si>
  <si>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</si>
  <si>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</si>
  <si>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</si>
  <si>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</si>
  <si>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</si>
  <si>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</si>
  <si>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</si>
  <si>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</si>
  <si>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</si>
  <si>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</si>
  <si>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</si>
  <si>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</si>
  <si>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</si>
  <si>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</si>
  <si>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</si>
  <si>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</si>
  <si>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</si>
  <si>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</si>
  <si>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</si>
  <si>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</si>
  <si>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</si>
  <si>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</si>
  <si>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</si>
  <si>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</si>
  <si>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</si>
  <si>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</si>
  <si>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</si>
  <si>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</si>
  <si>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</si>
  <si>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</si>
  <si>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</si>
  <si>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</si>
  <si>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</si>
  <si>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</si>
  <si>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</si>
  <si>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</si>
  <si>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</si>
  <si>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</si>
  <si>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</si>
  <si>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</si>
  <si>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</si>
  <si>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</si>
  <si>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</si>
  <si>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</si>
  <si>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</si>
  <si>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</si>
  <si>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</si>
  <si>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</si>
  <si>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</si>
  <si>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</si>
  <si>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</si>
  <si>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</si>
  <si>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</si>
  <si>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</si>
  <si>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</si>
  <si>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</si>
  <si>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</si>
  <si>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</si>
  <si>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</si>
  <si>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</si>
  <si>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</si>
  <si>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</si>
  <si>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</si>
  <si>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</si>
  <si>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</si>
  <si>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</si>
  <si>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</si>
  <si>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</si>
  <si>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</si>
  <si>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</si>
  <si>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</si>
  <si>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</si>
  <si>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</si>
  <si>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</si>
  <si>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</si>
  <si>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</si>
  <si>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</si>
  <si>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</si>
  <si>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</si>
  <si>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</si>
  <si>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</si>
  <si>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</si>
  <si>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</si>
  <si>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</si>
  <si>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</si>
  <si>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</si>
  <si>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</si>
  <si>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</si>
  <si>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</si>
  <si>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</si>
  <si>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</si>
  <si>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</si>
  <si>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</si>
  <si>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</si>
  <si>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</si>
  <si>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</si>
  <si>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</si>
  <si>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</si>
  <si>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</si>
  <si>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</si>
  <si>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</si>
  <si>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</si>
  <si>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</si>
  <si>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</si>
  <si>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</si>
  <si>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</si>
  <si>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</si>
  <si>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</si>
  <si>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</si>
  <si>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</si>
  <si>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</si>
  <si>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</si>
  <si>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</si>
  <si>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</si>
  <si>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</si>
  <si>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</si>
  <si>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</si>
  <si>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</si>
  <si>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</si>
  <si>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</si>
  <si>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</si>
  <si>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</si>
  <si>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</si>
  <si>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</si>
  <si>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</si>
  <si>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</si>
  <si>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</si>
  <si>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</si>
  <si>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</si>
  <si>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</si>
  <si>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</si>
  <si>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</si>
  <si>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</si>
  <si>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</si>
  <si>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</si>
  <si>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</si>
  <si>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</si>
  <si>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</si>
  <si>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</si>
  <si>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</si>
  <si>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</si>
  <si>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</si>
  <si>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</si>
  <si>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</si>
  <si>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</si>
  <si>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</si>
  <si>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</si>
  <si>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</si>
  <si>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</si>
  <si>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</si>
  <si>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</si>
  <si>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</si>
  <si>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</si>
  <si>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</si>
  <si>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</si>
  <si>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</si>
  <si>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</si>
  <si>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</si>
  <si>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</si>
  <si>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</si>
  <si>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</si>
  <si>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</si>
  <si>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</si>
  <si>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</si>
  <si>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</si>
  <si>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</si>
  <si>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</si>
  <si>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</si>
  <si>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</si>
  <si>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</si>
  <si>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</si>
  <si>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</si>
  <si>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</si>
  <si>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</si>
  <si>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</si>
  <si>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</si>
  <si>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</si>
  <si>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</si>
  <si>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</si>
  <si>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</si>
  <si>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</si>
  <si>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</si>
  <si>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</si>
  <si>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</si>
  <si>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</si>
  <si>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</si>
  <si>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</si>
  <si>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</si>
  <si>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</si>
  <si>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</si>
  <si>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</si>
  <si>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</si>
  <si>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</si>
  <si>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</si>
  <si>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</si>
  <si>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</si>
  <si>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</si>
  <si>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</si>
  <si>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</si>
  <si>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</si>
  <si>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</si>
  <si>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</si>
  <si>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</si>
  <si>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</si>
  <si>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</si>
  <si>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</si>
  <si>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</si>
  <si>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</si>
  <si>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</si>
  <si>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</si>
  <si>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</si>
  <si>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</si>
  <si>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</si>
  <si>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</si>
  <si>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</si>
  <si>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</si>
  <si>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</si>
  <si>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</si>
  <si>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</si>
  <si>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</si>
  <si>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</si>
  <si>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</si>
  <si>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</si>
  <si>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</si>
  <si>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</si>
  <si>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</si>
  <si>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</si>
  <si>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</si>
  <si>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</si>
  <si>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</si>
  <si>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</si>
  <si>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</si>
  <si>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</si>
  <si>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</si>
  <si>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</si>
  <si>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</si>
  <si>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</si>
  <si>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</si>
  <si>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</si>
  <si>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</si>
  <si>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</si>
  <si>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</si>
  <si>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</si>
  <si>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</si>
  <si>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</si>
  <si>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</si>
  <si>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</si>
  <si>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</si>
  <si>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</si>
  <si>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</si>
  <si>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</si>
  <si>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</si>
  <si>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</si>
  <si>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</si>
  <si>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</si>
  <si>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</si>
  <si>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</si>
  <si>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</si>
  <si>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</si>
  <si>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</si>
  <si>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</si>
  <si>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</si>
  <si>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</si>
  <si>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</si>
  <si>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</si>
  <si>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</si>
  <si>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</si>
  <si>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</si>
  <si>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</si>
  <si>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</si>
  <si>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</si>
  <si>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</si>
  <si>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</si>
  <si>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</si>
  <si>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</si>
  <si>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</si>
  <si>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</si>
  <si>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</si>
  <si>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</si>
  <si>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</si>
  <si>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</si>
  <si>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</si>
  <si>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</si>
  <si>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</si>
  <si>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</si>
  <si>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</si>
  <si>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</si>
  <si>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</si>
  <si>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</si>
  <si>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</si>
  <si>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</si>
  <si>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</si>
  <si>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</si>
  <si>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</si>
  <si>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</si>
  <si>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</si>
  <si>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</si>
  <si>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</si>
  <si>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</si>
  <si>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</si>
  <si>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</si>
  <si>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</si>
  <si>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</si>
  <si>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</si>
  <si>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</si>
  <si>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</si>
  <si>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</si>
  <si>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</si>
  <si>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</si>
  <si>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</si>
  <si>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</si>
  <si>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</si>
  <si>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</si>
  <si>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</si>
  <si>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</si>
  <si>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</si>
  <si>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</si>
  <si>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</si>
  <si>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</si>
  <si>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</si>
  <si>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</si>
  <si>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</si>
  <si>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</si>
  <si>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</si>
  <si>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</si>
  <si>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</si>
  <si>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</si>
  <si>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</si>
  <si>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</si>
  <si>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</si>
  <si>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</si>
  <si>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</si>
  <si>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</si>
  <si>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</si>
  <si>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</si>
  <si>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</si>
  <si>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</si>
  <si>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</si>
  <si>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</si>
  <si>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</si>
  <si>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</si>
  <si>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</si>
  <si>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</si>
  <si>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</si>
  <si>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</si>
  <si>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</si>
  <si>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</si>
  <si>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</si>
  <si>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</si>
  <si>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</si>
  <si>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</si>
  <si>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</si>
  <si>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</si>
  <si>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</si>
  <si>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</si>
  <si>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</si>
  <si>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</si>
  <si>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</si>
  <si>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</si>
  <si>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</si>
  <si>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</si>
  <si>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</si>
  <si>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</si>
  <si>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</si>
  <si>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</si>
  <si>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</si>
  <si>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</si>
  <si>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</si>
  <si>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</si>
  <si>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</si>
  <si>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</si>
  <si>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</si>
  <si>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</si>
  <si>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</si>
  <si>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</si>
  <si>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</si>
  <si>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</si>
  <si>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</si>
  <si>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</si>
  <si>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</si>
  <si>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</si>
  <si>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</si>
  <si>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</si>
  <si>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</si>
  <si>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</si>
  <si>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</si>
  <si>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</si>
  <si>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</si>
  <si>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</si>
  <si>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</si>
  <si>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</si>
  <si>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</si>
  <si>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</si>
  <si>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</si>
  <si>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</si>
  <si>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</si>
  <si>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</si>
  <si>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</si>
  <si>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</si>
  <si>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</si>
  <si>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</si>
  <si>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</si>
  <si>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</si>
  <si>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</si>
  <si>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</si>
  <si>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</si>
  <si>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</si>
  <si>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</si>
  <si>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</si>
  <si>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</si>
  <si>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</si>
  <si>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</si>
  <si>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</si>
  <si>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</si>
  <si>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</si>
  <si>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</si>
  <si>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</si>
  <si>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</si>
  <si>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</si>
  <si>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</si>
  <si>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</si>
  <si>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</si>
  <si>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</si>
  <si>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</si>
  <si>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</si>
  <si>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</si>
  <si>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</si>
  <si>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</si>
  <si>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</si>
  <si>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</si>
  <si>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</si>
  <si>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</si>
  <si>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</si>
  <si>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</si>
  <si>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</si>
  <si>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</si>
  <si>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</si>
  <si>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</si>
  <si>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</si>
  <si>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</si>
  <si>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</si>
  <si>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</si>
  <si>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</si>
  <si>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</si>
  <si>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</si>
  <si>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</si>
  <si>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</si>
  <si>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</si>
  <si>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</si>
  <si>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</si>
  <si>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</si>
  <si>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</si>
  <si>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</si>
  <si>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</si>
  <si>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</si>
  <si>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</si>
  <si>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</si>
  <si>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</si>
  <si>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</si>
  <si>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</si>
  <si>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</si>
  <si>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</si>
  <si>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</si>
  <si>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</si>
  <si>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</si>
  <si>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</si>
  <si>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</si>
  <si>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</si>
  <si>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</si>
  <si>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</si>
  <si>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</si>
  <si>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</si>
  <si>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</si>
  <si>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</si>
  <si>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</si>
  <si>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</si>
  <si>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</si>
  <si>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</si>
  <si>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</si>
  <si>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</si>
  <si>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</si>
  <si>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</si>
  <si>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</si>
  <si>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</si>
  <si>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</si>
  <si>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</si>
  <si>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</si>
  <si>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</si>
  <si>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</si>
  <si>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</si>
  <si>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</si>
  <si>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</si>
  <si>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</si>
  <si>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</si>
  <si>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</si>
  <si>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</si>
  <si>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</si>
  <si>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</si>
  <si>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</si>
  <si>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</si>
  <si>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</si>
  <si>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</si>
  <si>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</si>
  <si>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</si>
  <si>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</si>
  <si>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</si>
  <si>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</si>
  <si>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</si>
  <si>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</si>
  <si>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</si>
  <si>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</si>
  <si>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</si>
  <si>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</si>
  <si>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</si>
  <si>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</si>
  <si>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</si>
  <si>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</si>
  <si>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</si>
  <si>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</si>
  <si>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</si>
  <si>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</si>
  <si>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</si>
  <si>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</si>
  <si>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</si>
  <si>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</si>
  <si>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</si>
  <si>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</si>
  <si>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</si>
  <si>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</si>
  <si>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</si>
  <si>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</si>
  <si>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</si>
  <si>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</si>
  <si>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</si>
  <si>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</si>
  <si>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</si>
  <si>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</si>
  <si>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</si>
  <si>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</si>
  <si>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</si>
  <si>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</si>
  <si>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</si>
  <si>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</si>
  <si>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</si>
  <si>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</si>
  <si>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</si>
  <si>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</si>
  <si>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</si>
  <si>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</si>
  <si>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</si>
  <si>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</si>
  <si>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</si>
  <si>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</si>
  <si>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</si>
  <si>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</si>
  <si>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</si>
  <si>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</si>
  <si>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</si>
  <si>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</si>
  <si>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</si>
  <si>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</si>
  <si>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</si>
  <si>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</si>
  <si>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</si>
  <si>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</si>
  <si>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</si>
  <si>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</si>
  <si>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</si>
  <si>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</si>
  <si>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</si>
  <si>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</si>
  <si>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</si>
  <si>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</si>
  <si>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</si>
  <si>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</si>
  <si>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</si>
  <si>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</si>
  <si>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</si>
  <si>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</si>
  <si>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</si>
  <si>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</si>
  <si>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</si>
  <si>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</si>
  <si>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</si>
  <si>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</si>
  <si>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</si>
  <si>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</si>
  <si>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</si>
  <si>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</si>
  <si>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</si>
  <si>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</si>
  <si>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</si>
  <si>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</si>
  <si>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</si>
  <si>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</si>
  <si>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</si>
  <si>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</si>
  <si>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</si>
  <si>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</si>
  <si>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</si>
  <si>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</si>
  <si>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</si>
  <si>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</si>
  <si>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</si>
  <si>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</si>
  <si>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</si>
  <si>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</si>
  <si>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</si>
  <si>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</si>
  <si>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</si>
  <si>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</si>
  <si>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</si>
  <si>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</si>
  <si>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</si>
  <si>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</si>
  <si>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</si>
  <si>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</si>
  <si>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</si>
  <si>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</si>
  <si>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</si>
  <si>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</si>
  <si>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</si>
  <si>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</si>
  <si>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</si>
  <si>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</si>
  <si>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</si>
  <si>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</si>
  <si>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</si>
  <si>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</si>
  <si>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</si>
  <si>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</si>
  <si>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</si>
  <si>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</si>
  <si>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</si>
  <si>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</si>
  <si>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</si>
  <si>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</si>
  <si>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</si>
  <si>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</si>
  <si>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</si>
  <si>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</si>
  <si>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</si>
  <si>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</si>
  <si>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</si>
  <si>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</si>
  <si>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</si>
  <si>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</si>
  <si>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</si>
  <si>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</si>
  <si>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</si>
  <si>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</si>
  <si>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</si>
  <si>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</si>
  <si>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</si>
  <si>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</si>
  <si>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</si>
  <si>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</si>
  <si>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</si>
  <si>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</si>
  <si>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</si>
  <si>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</si>
  <si>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</si>
  <si>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</si>
  <si>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</si>
  <si>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</si>
  <si>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</si>
  <si>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</si>
  <si>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</si>
  <si>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</si>
  <si>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</si>
  <si>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</si>
  <si>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</si>
  <si>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</si>
  <si>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</si>
  <si>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</si>
  <si>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</si>
  <si>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</si>
  <si>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</si>
  <si>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</si>
  <si>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</si>
  <si>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</si>
  <si>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</si>
  <si>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</si>
  <si>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</si>
  <si>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</si>
  <si>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</si>
  <si>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</si>
  <si>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</si>
  <si>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</si>
  <si>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</si>
  <si>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</si>
  <si>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</si>
  <si>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</si>
  <si>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</si>
  <si>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</si>
  <si>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</si>
  <si>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</si>
  <si>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</si>
  <si>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</si>
  <si>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</si>
  <si>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</si>
  <si>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</si>
  <si>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</si>
  <si>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</si>
  <si>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</si>
  <si>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</si>
  <si>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</si>
  <si>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</si>
  <si>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</si>
  <si>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</si>
  <si>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</si>
  <si>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</si>
  <si>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</si>
  <si>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</si>
  <si>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</si>
  <si>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</si>
  <si>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</si>
  <si>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</si>
  <si>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</si>
  <si>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</si>
  <si>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</si>
  <si>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</si>
  <si>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</si>
  <si>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</si>
  <si>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</si>
  <si>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</si>
  <si>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</si>
  <si>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</si>
  <si>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</si>
  <si>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</si>
  <si>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</si>
  <si>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</si>
  <si>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</si>
  <si>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</si>
  <si>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</si>
  <si>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</si>
  <si>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</si>
  <si>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</si>
  <si>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</si>
  <si>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</si>
  <si>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</si>
  <si>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</si>
  <si>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</si>
  <si>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</si>
  <si>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</si>
  <si>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</si>
  <si>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</si>
  <si>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</si>
  <si>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</si>
  <si>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</si>
  <si>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</si>
  <si>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</si>
  <si>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</si>
  <si>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</si>
  <si>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</si>
  <si>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</si>
  <si>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</si>
  <si>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</si>
  <si>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</si>
  <si>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</si>
  <si>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</si>
  <si>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</si>
  <si>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</si>
  <si>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</si>
  <si>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</si>
  <si>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</si>
  <si>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</si>
  <si>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</si>
  <si>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</si>
  <si>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</si>
  <si>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</si>
  <si>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</si>
  <si>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</si>
  <si>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</si>
  <si>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</si>
  <si>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</si>
  <si>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</si>
  <si>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</si>
  <si>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</si>
  <si>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</si>
  <si>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</si>
  <si>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</si>
  <si>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</si>
  <si>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</si>
  <si>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</si>
  <si>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</si>
  <si>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</si>
  <si>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</si>
  <si>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</si>
  <si>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</si>
  <si>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</si>
  <si>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</si>
  <si>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</si>
  <si>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</si>
  <si>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</si>
  <si>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</si>
  <si>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</si>
  <si>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</si>
  <si>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</si>
  <si>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</si>
  <si>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</si>
  <si>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</si>
  <si>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</si>
  <si>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</si>
  <si>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</si>
  <si>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</si>
  <si>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</si>
  <si>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</si>
  <si>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</si>
  <si>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</si>
  <si>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</si>
  <si>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</si>
  <si>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</si>
  <si>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</si>
  <si>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</si>
  <si>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</si>
  <si>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</si>
  <si>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</si>
  <si>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</si>
  <si>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</si>
  <si>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</si>
  <si>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</si>
  <si>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</si>
  <si>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</si>
  <si>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</si>
  <si>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</si>
  <si>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</si>
  <si>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</si>
  <si>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</si>
  <si>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</si>
  <si>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</si>
  <si>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</si>
  <si>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</si>
  <si>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</si>
  <si>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</si>
  <si>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</si>
  <si>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</si>
  <si>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</si>
  <si>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</si>
  <si>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</si>
  <si>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</si>
  <si>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</si>
  <si>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</si>
  <si>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</si>
  <si>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</si>
  <si>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</si>
  <si>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</si>
  <si>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</si>
  <si>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</si>
  <si>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</si>
  <si>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</si>
  <si>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</si>
  <si>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</si>
  <si>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</si>
  <si>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</si>
  <si>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</si>
  <si>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</si>
  <si>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</si>
  <si>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</si>
  <si>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</si>
  <si>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</si>
  <si>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</si>
  <si>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</si>
  <si>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</si>
  <si>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</si>
  <si>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</si>
  <si>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</si>
  <si>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</si>
  <si>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</si>
  <si>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</si>
  <si>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</si>
  <si>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</si>
  <si>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</si>
  <si>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</si>
  <si>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</si>
  <si>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</si>
  <si>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</si>
  <si>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</si>
  <si>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</si>
  <si>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</si>
  <si>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</si>
  <si>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</si>
  <si>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</si>
  <si>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</si>
  <si>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</si>
  <si>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</si>
  <si>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</si>
  <si>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</si>
  <si>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</si>
  <si>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</si>
  <si>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</si>
  <si>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</si>
  <si>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</si>
  <si>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</si>
  <si>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</si>
  <si>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</si>
  <si>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</si>
  <si>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</si>
  <si>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</si>
  <si>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</si>
  <si>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</si>
  <si>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</si>
  <si>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</si>
  <si>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</si>
  <si>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</si>
  <si>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</si>
  <si>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</si>
  <si>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</si>
  <si>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</si>
  <si>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</si>
  <si>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</si>
  <si>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</si>
  <si>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</si>
  <si>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</si>
  <si>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</si>
  <si>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</si>
  <si>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</si>
  <si>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</si>
  <si>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</si>
  <si>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</si>
  <si>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</si>
  <si>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</si>
  <si>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</si>
  <si>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</si>
  <si>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</si>
  <si>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</si>
  <si>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</si>
  <si>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</si>
  <si>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</si>
  <si>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</si>
  <si>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</si>
  <si>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</si>
  <si>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</si>
  <si>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</si>
  <si>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</si>
  <si>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</si>
  <si>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</si>
  <si>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</si>
  <si>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</si>
  <si>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</si>
  <si>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</si>
  <si>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</si>
  <si>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</si>
  <si>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</si>
  <si>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</si>
  <si>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</si>
  <si>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</si>
  <si>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</si>
  <si>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</si>
  <si>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</si>
  <si>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</si>
  <si>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</si>
  <si>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</si>
  <si>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</si>
  <si>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</si>
  <si>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</si>
  <si>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</si>
  <si>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</si>
  <si>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</si>
  <si>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</si>
  <si>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</si>
  <si>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</si>
  <si>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</si>
  <si>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</si>
  <si>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</si>
  <si>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</si>
  <si>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</si>
  <si>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</si>
  <si>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</si>
  <si>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</si>
  <si>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</si>
  <si>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</si>
  <si>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</si>
  <si>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</si>
  <si>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</si>
  <si>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</si>
  <si>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</si>
  <si>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</si>
  <si>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</si>
  <si>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</si>
  <si>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</si>
  <si>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</si>
  <si>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</si>
  <si>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</si>
  <si>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</si>
  <si>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</si>
  <si>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</si>
  <si>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</si>
  <si>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</si>
  <si>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</si>
  <si>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</si>
  <si>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</si>
  <si>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</si>
  <si>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</si>
  <si>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</si>
  <si>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</si>
  <si>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</si>
  <si>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</si>
  <si>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</si>
  <si>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</si>
  <si>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</si>
  <si>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</si>
  <si>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</si>
  <si>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</si>
  <si>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</si>
  <si>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</si>
  <si>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</si>
  <si>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</si>
  <si>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</si>
  <si>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</si>
  <si>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</si>
  <si>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</si>
  <si>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</si>
  <si>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</si>
  <si>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</si>
  <si>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</si>
  <si>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</si>
  <si>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</si>
  <si>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</si>
  <si>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</si>
  <si>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</si>
  <si>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</si>
  <si>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</si>
  <si>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</si>
  <si>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</si>
  <si>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</si>
  <si>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</si>
  <si>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</si>
  <si>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</si>
  <si>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</si>
  <si>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</si>
  <si>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</si>
  <si>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</si>
  <si>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</si>
  <si>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</si>
  <si>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</si>
  <si>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</si>
  <si>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</si>
  <si>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</si>
  <si>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</si>
  <si>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</si>
  <si>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</si>
  <si>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</si>
  <si>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</si>
  <si>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</si>
  <si>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</si>
  <si>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</si>
  <si>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</si>
  <si>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</si>
  <si>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</si>
  <si>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</si>
  <si>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</si>
  <si>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</si>
  <si>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</si>
  <si>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</si>
  <si>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</si>
  <si>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</si>
  <si>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</si>
  <si>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</si>
  <si>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</si>
  <si>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</si>
  <si>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</si>
  <si>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</si>
  <si>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</si>
  <si>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</si>
  <si>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</si>
  <si>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</si>
  <si>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</si>
  <si>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</si>
  <si>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</si>
  <si>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</si>
  <si>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</si>
  <si>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</si>
  <si>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</si>
  <si>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</si>
  <si>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</si>
  <si>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</si>
  <si>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</si>
  <si>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</si>
  <si>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</si>
  <si>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</si>
  <si>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</si>
  <si>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</si>
  <si>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</si>
  <si>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</si>
  <si>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</si>
  <si>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</si>
  <si>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</si>
  <si>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</si>
  <si>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</si>
  <si>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</si>
  <si>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</si>
  <si>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</si>
  <si>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</si>
  <si>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</si>
  <si>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</si>
  <si>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</si>
  <si>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</si>
  <si>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</si>
  <si>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</si>
  <si>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</si>
  <si>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</si>
  <si>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</si>
  <si>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</si>
  <si>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</si>
  <si>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</si>
  <si>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</si>
  <si>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</si>
  <si>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</si>
  <si>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</si>
  <si>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</si>
  <si>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</si>
  <si>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</si>
  <si>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</si>
  <si>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</si>
  <si>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</si>
  <si>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</si>
  <si>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</si>
  <si>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</si>
  <si>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</si>
  <si>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</si>
  <si>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</si>
  <si>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</si>
  <si>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</si>
  <si>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</si>
  <si>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</si>
  <si>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</si>
  <si>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</si>
  <si>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</si>
  <si>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</si>
  <si>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</si>
  <si>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</si>
  <si>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</si>
  <si>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</si>
  <si>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</si>
  <si>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</si>
  <si>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</si>
  <si>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</si>
  <si>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</si>
  <si>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</si>
  <si>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</si>
  <si>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</si>
  <si>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</si>
  <si>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</si>
  <si>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</si>
  <si>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</si>
  <si>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</si>
  <si>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</si>
  <si>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</si>
  <si>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</si>
  <si>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</si>
  <si>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</si>
  <si>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</si>
  <si>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</si>
  <si>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</si>
  <si>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</si>
  <si>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</si>
  <si>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</si>
  <si>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</si>
  <si>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</si>
  <si>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</si>
  <si>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</si>
  <si>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</si>
  <si>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</si>
  <si>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</si>
  <si>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</si>
  <si>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</si>
  <si>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</si>
  <si>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</si>
  <si>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</si>
  <si>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</si>
  <si>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</si>
  <si>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</si>
  <si>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</si>
  <si>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</si>
  <si>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</si>
  <si>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</si>
  <si>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</si>
  <si>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</si>
  <si>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</si>
  <si>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</si>
  <si>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</si>
  <si>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</si>
  <si>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</si>
  <si>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</si>
  <si>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</si>
  <si>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</si>
  <si>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</si>
  <si>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</si>
  <si>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</si>
  <si>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</si>
  <si>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</si>
  <si>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</si>
  <si>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</si>
  <si>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</si>
  <si>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</si>
  <si>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</si>
  <si>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</si>
  <si>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</si>
  <si>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</si>
  <si>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</si>
  <si>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</si>
  <si>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</si>
  <si>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</si>
  <si>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</si>
  <si>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</si>
  <si>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</si>
  <si>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</si>
  <si>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</si>
  <si>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</si>
  <si>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</si>
  <si>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</si>
  <si>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</si>
  <si>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</si>
  <si>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</si>
  <si>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</si>
  <si>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</si>
  <si>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</si>
  <si>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</si>
  <si>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</si>
  <si>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</si>
  <si>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</si>
  <si>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</si>
  <si>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</si>
  <si>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</si>
  <si>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</si>
  <si>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</si>
  <si>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</si>
  <si>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</si>
  <si>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</si>
  <si>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</si>
  <si>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</si>
  <si>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</si>
  <si>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</si>
  <si>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</si>
  <si>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</si>
  <si>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</si>
  <si>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</si>
  <si>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</si>
  <si>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</si>
  <si>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</si>
  <si>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</si>
  <si>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</si>
  <si>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</si>
  <si>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</si>
  <si>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</si>
  <si>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</si>
  <si>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</si>
  <si>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</si>
  <si>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</si>
  <si>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</si>
  <si>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</si>
  <si>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</si>
  <si>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</si>
  <si>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</si>
  <si>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</si>
  <si>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</si>
  <si>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</si>
  <si>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</si>
  <si>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</si>
  <si>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</si>
  <si>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</si>
  <si>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</si>
  <si>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</si>
  <si>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</si>
  <si>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</si>
  <si>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</si>
  <si>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</si>
  <si>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</si>
  <si>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</si>
  <si>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</si>
  <si>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</si>
  <si>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</si>
  <si>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</si>
  <si>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</si>
  <si>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</si>
  <si>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</si>
  <si>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</si>
  <si>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</si>
  <si>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</si>
  <si>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</si>
  <si>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</si>
  <si>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</si>
  <si>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</si>
  <si>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</si>
  <si>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</si>
  <si>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</si>
  <si>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</si>
  <si>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</si>
  <si>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</si>
  <si>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</si>
  <si>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</si>
  <si>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</si>
  <si>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</si>
  <si>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</si>
  <si>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</si>
  <si>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</si>
  <si>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</si>
  <si>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</si>
  <si>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</si>
  <si>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</si>
  <si>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</si>
  <si>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</si>
  <si>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</si>
  <si>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</si>
  <si>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</si>
  <si>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</si>
  <si>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</si>
  <si>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</si>
  <si>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</si>
  <si>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</si>
  <si>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</si>
  <si>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</si>
  <si>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</si>
  <si>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</si>
  <si>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</si>
  <si>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</si>
  <si>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</si>
  <si>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</si>
  <si>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</si>
  <si>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</si>
  <si>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</si>
  <si>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</si>
  <si>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</si>
  <si>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</si>
  <si>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</si>
  <si>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</si>
  <si>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</si>
  <si>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</si>
  <si>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</si>
  <si>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</si>
  <si>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</si>
  <si>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</si>
  <si>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</si>
  <si>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</si>
  <si>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</si>
  <si>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</si>
  <si>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</si>
  <si>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</si>
  <si>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</si>
  <si>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</si>
  <si>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</si>
  <si>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</si>
  <si>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</si>
  <si>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</si>
  <si>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</si>
  <si>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</si>
  <si>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</si>
  <si>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</si>
  <si>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</si>
  <si>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</si>
  <si>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</si>
  <si>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</si>
  <si>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</si>
  <si>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</si>
  <si>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</si>
  <si>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</si>
  <si>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</si>
  <si>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</si>
  <si>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</si>
  <si>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</si>
  <si>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</si>
  <si>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</si>
  <si>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</si>
  <si>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</si>
  <si>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</si>
  <si>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</si>
  <si>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</si>
  <si>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</si>
  <si>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</si>
  <si>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</si>
  <si>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</si>
  <si>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</si>
  <si>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</si>
  <si>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</si>
  <si>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</si>
  <si>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</si>
  <si>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</si>
  <si>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</si>
  <si>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</si>
  <si>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</si>
  <si>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</si>
  <si>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</si>
  <si>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</si>
  <si>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</si>
  <si>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</si>
  <si>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</si>
  <si>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</si>
  <si>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</si>
  <si>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</si>
  <si>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</si>
  <si>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</si>
  <si>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</si>
  <si>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</si>
  <si>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</si>
  <si>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</si>
  <si>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</si>
  <si>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</si>
  <si>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</si>
  <si>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</si>
  <si>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</si>
  <si>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</si>
  <si>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</si>
  <si>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</si>
  <si>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</si>
  <si>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</si>
  <si>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</si>
  <si>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</si>
  <si>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</si>
  <si>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</si>
  <si>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</si>
  <si>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</si>
  <si>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</si>
  <si>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</si>
  <si>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</si>
  <si>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</si>
  <si>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</si>
  <si>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</si>
  <si>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</si>
  <si>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</si>
  <si>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</si>
  <si>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</si>
  <si>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</si>
  <si>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</si>
  <si>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</si>
  <si>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</si>
  <si>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</si>
  <si>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</si>
  <si>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</si>
  <si>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</si>
  <si>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</si>
  <si>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</si>
  <si>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</si>
  <si>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</si>
  <si>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</si>
  <si>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</si>
  <si>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</si>
  <si>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</si>
  <si>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</si>
  <si>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</si>
  <si>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</si>
  <si>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</si>
  <si>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</si>
  <si>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</si>
  <si>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</si>
  <si>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</si>
  <si>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</si>
  <si>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</si>
  <si>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</si>
  <si>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</si>
  <si>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</si>
  <si>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</si>
  <si>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</si>
  <si>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</si>
  <si>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</si>
  <si>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</si>
  <si>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</si>
  <si>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</si>
  <si>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</si>
  <si>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</si>
  <si>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</si>
  <si>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</si>
  <si>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</si>
  <si>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</si>
  <si>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</si>
  <si>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</si>
  <si>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</si>
  <si>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</si>
  <si>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</si>
  <si>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</si>
  <si>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</si>
  <si>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</si>
  <si>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</si>
  <si>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</si>
  <si>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</si>
  <si>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</si>
  <si>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</si>
  <si>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</si>
  <si>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</si>
  <si>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</si>
  <si>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</si>
  <si>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</si>
  <si>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</si>
  <si>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</si>
  <si>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</si>
  <si>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</si>
  <si>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</si>
  <si>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</si>
  <si>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</si>
  <si>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</si>
  <si>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</si>
  <si>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</si>
  <si>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</si>
  <si>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</si>
  <si>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</si>
  <si>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</si>
  <si>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</si>
  <si>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</si>
  <si>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</si>
  <si>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</si>
  <si>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</si>
  <si>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</si>
  <si>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</si>
  <si>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</si>
  <si>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</si>
  <si>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</si>
  <si>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</si>
  <si>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</si>
  <si>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</si>
  <si>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</si>
  <si>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</si>
  <si>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</si>
  <si>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</si>
  <si>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</si>
  <si>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</si>
  <si>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</si>
  <si>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</si>
  <si>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</si>
  <si>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</si>
  <si>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</si>
  <si>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</si>
  <si>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</si>
  <si>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</si>
  <si>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</si>
  <si>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</si>
  <si>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</si>
  <si>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</si>
  <si>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</si>
  <si>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</si>
  <si>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</si>
  <si>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</si>
  <si>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</si>
  <si>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</si>
  <si>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</si>
  <si>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</si>
  <si>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</si>
  <si>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</si>
  <si>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</si>
  <si>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</si>
  <si>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</si>
  <si>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</si>
  <si>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</si>
  <si>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</si>
  <si>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</si>
  <si>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</si>
  <si>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</si>
  <si>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</si>
  <si>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</si>
  <si>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</si>
  <si>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</si>
  <si>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</si>
  <si>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</si>
  <si>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</si>
  <si>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</si>
  <si>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</si>
  <si>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</si>
  <si>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</si>
  <si>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</si>
  <si>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</si>
  <si>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</si>
  <si>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</si>
  <si>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</si>
  <si>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</si>
  <si>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</si>
  <si>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</si>
  <si>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</si>
  <si>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</si>
  <si>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</si>
  <si>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</si>
  <si>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</si>
  <si>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</si>
  <si>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</si>
  <si>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</si>
  <si>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</si>
  <si>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</si>
  <si>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</si>
  <si>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</si>
  <si>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</si>
  <si>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</si>
  <si>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</si>
  <si>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</si>
  <si>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</si>
  <si>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</si>
  <si>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</si>
  <si>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</si>
  <si>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</si>
  <si>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</si>
  <si>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</si>
  <si>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</si>
  <si>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</si>
  <si>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</si>
  <si>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</si>
  <si>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</si>
  <si>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</si>
  <si>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</si>
  <si>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</si>
  <si>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</si>
  <si>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</si>
  <si>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</si>
  <si>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</si>
  <si>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</si>
  <si>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</si>
  <si>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</si>
  <si>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</si>
  <si>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</si>
  <si>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</si>
  <si>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</si>
  <si>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</si>
  <si>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</si>
  <si>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</si>
  <si>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</si>
  <si>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</si>
  <si>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</si>
  <si>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</si>
  <si>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</si>
  <si>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</si>
  <si>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</si>
  <si>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</si>
  <si>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</si>
  <si>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</si>
  <si>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</si>
  <si>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</si>
  <si>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</si>
  <si>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</si>
  <si>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</si>
  <si>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</si>
  <si>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</si>
  <si>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</si>
  <si>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</si>
  <si>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</si>
  <si>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</si>
  <si>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</si>
  <si>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</si>
  <si>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</si>
  <si>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</si>
  <si>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</si>
  <si>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</si>
  <si>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</si>
  <si>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</si>
  <si>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</si>
  <si>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</si>
  <si>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</si>
  <si>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</si>
  <si>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</si>
  <si>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</si>
  <si>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</si>
  <si>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</si>
  <si>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</si>
  <si>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</si>
  <si>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</si>
  <si>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</si>
  <si>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</si>
  <si>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</si>
  <si>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</si>
  <si>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</si>
  <si>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</si>
  <si>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</si>
  <si>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</si>
  <si>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</si>
  <si>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</si>
  <si>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</si>
  <si>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</si>
  <si>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</si>
  <si>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</si>
  <si>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</si>
  <si>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</si>
  <si>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</si>
  <si>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</si>
  <si>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</si>
  <si>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</si>
  <si>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</si>
  <si>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</si>
  <si>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</si>
  <si>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</si>
  <si>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</si>
  <si>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</si>
  <si>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</si>
  <si>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</si>
  <si>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</si>
  <si>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</si>
  <si>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</si>
  <si>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</si>
  <si>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</si>
  <si>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</si>
  <si>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</si>
  <si>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</si>
  <si>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</si>
  <si>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</si>
  <si>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</si>
  <si>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</si>
  <si>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</si>
  <si>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</si>
  <si>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</si>
  <si>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</si>
  <si>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</si>
  <si>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</si>
  <si>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</si>
  <si>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</si>
  <si>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</si>
  <si>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</si>
  <si>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</si>
  <si>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</si>
  <si>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</si>
  <si>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</si>
  <si>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</si>
  <si>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</si>
  <si>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</si>
  <si>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</si>
  <si>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</si>
  <si>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</si>
  <si>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</si>
  <si>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</si>
  <si>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</si>
  <si>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</si>
  <si>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</si>
  <si>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</si>
  <si>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</si>
  <si>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</si>
  <si>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</si>
  <si>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</si>
  <si>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</si>
  <si>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</si>
  <si>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</si>
  <si>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</si>
  <si>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</si>
  <si>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</si>
  <si>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</si>
  <si>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</si>
  <si>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</si>
  <si>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</si>
  <si>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</si>
  <si>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</si>
  <si>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</si>
  <si>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</si>
  <si>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</si>
  <si>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</si>
  <si>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</si>
  <si>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</si>
  <si>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</si>
  <si>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</si>
  <si>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</si>
  <si>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</si>
  <si>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</si>
  <si>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</si>
  <si>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</si>
  <si>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</si>
  <si>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</si>
  <si>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</si>
  <si>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</si>
  <si>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</si>
  <si>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</si>
  <si>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</si>
  <si>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</si>
  <si>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</si>
  <si>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</si>
  <si>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</si>
  <si>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</si>
  <si>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</si>
  <si>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</si>
  <si>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</si>
  <si>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</si>
  <si>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</si>
  <si>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</si>
  <si>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</si>
  <si>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</si>
  <si>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</si>
  <si>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</si>
  <si>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</si>
  <si>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</si>
  <si>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</si>
  <si>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</si>
  <si>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</si>
  <si>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</si>
  <si>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</si>
  <si>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</si>
  <si>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</si>
  <si>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</si>
  <si>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</si>
  <si>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</si>
  <si>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</si>
  <si>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</si>
  <si>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</si>
  <si>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</si>
  <si>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</si>
  <si>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</si>
  <si>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</si>
  <si>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</si>
  <si>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</si>
  <si>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</si>
  <si>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</si>
  <si>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</si>
  <si>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</si>
  <si>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</si>
  <si>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</si>
  <si>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</si>
  <si>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</si>
  <si>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</si>
  <si>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</si>
  <si>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</si>
  <si>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</si>
  <si>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</si>
  <si>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</si>
  <si>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</si>
  <si>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</si>
  <si>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</si>
  <si>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</si>
  <si>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</si>
  <si>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</si>
  <si>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</si>
  <si>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</si>
  <si>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</si>
  <si>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</si>
  <si>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</si>
  <si>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</si>
  <si>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</si>
  <si>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</si>
  <si>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</si>
  <si>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</si>
  <si>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</si>
  <si>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</si>
  <si>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</si>
  <si>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</si>
  <si>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</si>
  <si>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</si>
  <si>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</si>
  <si>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</si>
  <si>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</si>
  <si>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</si>
  <si>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</si>
  <si>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</si>
  <si>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</si>
  <si>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</si>
  <si>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</si>
  <si>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</si>
  <si>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</si>
  <si>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</si>
  <si>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</si>
  <si>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</si>
  <si>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</si>
  <si>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</si>
  <si>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</si>
  <si>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</si>
  <si>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</si>
  <si>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</si>
  <si>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</si>
  <si>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</si>
  <si>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</si>
  <si>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</si>
  <si>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</si>
  <si>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</si>
  <si>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</si>
  <si>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</si>
  <si>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</si>
  <si>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</si>
  <si>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</si>
  <si>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</si>
  <si>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</si>
  <si>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</si>
  <si>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</si>
  <si>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</si>
  <si>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</si>
  <si>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</si>
  <si>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</si>
  <si>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</si>
  <si>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</si>
  <si>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</si>
  <si>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</si>
  <si>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</si>
  <si>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</si>
  <si>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</si>
  <si>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</si>
  <si>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</si>
  <si>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</si>
  <si>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</si>
  <si>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</si>
  <si>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</si>
  <si>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</si>
  <si>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</si>
  <si>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</si>
  <si>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</si>
  <si>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</si>
  <si>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</si>
  <si>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</si>
  <si>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</si>
  <si>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</si>
  <si>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</si>
  <si>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</si>
  <si>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</si>
  <si>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</si>
  <si>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</si>
  <si>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</si>
  <si>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</si>
  <si>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</si>
  <si>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</si>
  <si>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</si>
  <si>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</si>
  <si>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</si>
  <si>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</si>
  <si>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</si>
  <si>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</si>
  <si>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</si>
  <si>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</si>
  <si>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</si>
  <si>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</si>
  <si>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</si>
  <si>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</si>
  <si>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</si>
  <si>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</si>
  <si>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</si>
  <si>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</si>
  <si>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</si>
  <si>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</si>
  <si>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</si>
  <si>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</si>
  <si>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</si>
  <si>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</si>
  <si>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</si>
  <si>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</si>
  <si>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</si>
  <si>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</si>
  <si>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</si>
  <si>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</si>
  <si>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</si>
  <si>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</si>
  <si>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</si>
  <si>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</si>
  <si>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</si>
  <si>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</si>
  <si>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</si>
  <si>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</si>
  <si>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</si>
  <si>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</si>
  <si>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</si>
  <si>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</si>
  <si>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</si>
  <si>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</si>
  <si>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</si>
  <si>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</si>
  <si>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</si>
  <si>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</si>
  <si>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</si>
  <si>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</si>
  <si>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</si>
  <si>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</si>
  <si>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</si>
  <si>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</si>
  <si>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</si>
  <si>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</si>
  <si>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</si>
  <si>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</si>
  <si>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</si>
  <si>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</si>
  <si>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</si>
  <si>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</si>
  <si>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</si>
  <si>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</si>
  <si>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</si>
  <si>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</si>
  <si>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</si>
  <si>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</si>
  <si>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</si>
  <si>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</si>
  <si>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</si>
  <si>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</si>
  <si>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</si>
  <si>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</si>
  <si>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</si>
  <si>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</si>
  <si>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</si>
  <si>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</si>
  <si>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</si>
  <si>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</si>
  <si>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</si>
  <si>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</si>
  <si>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</si>
  <si>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</si>
  <si>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</si>
  <si>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</si>
  <si>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</si>
  <si>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</si>
  <si>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</si>
  <si>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</si>
  <si>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</si>
  <si>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</si>
  <si>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</si>
  <si>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</si>
  <si>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</si>
  <si>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</si>
  <si>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</si>
  <si>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</si>
  <si>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</si>
  <si>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</si>
  <si>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</si>
  <si>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</si>
  <si>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</si>
  <si>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</si>
  <si>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</si>
  <si>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</si>
  <si>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</si>
  <si>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</si>
  <si>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</si>
  <si>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</si>
  <si>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</si>
  <si>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</si>
  <si>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</si>
  <si>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</si>
  <si>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</si>
  <si>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</si>
  <si>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</si>
  <si>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</si>
  <si>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</si>
  <si>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</si>
  <si>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</si>
  <si>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</si>
  <si>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</si>
  <si>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</si>
  <si>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</si>
  <si>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</si>
  <si>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</si>
  <si>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</si>
  <si>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</si>
  <si>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</si>
  <si>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</si>
  <si>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</si>
  <si>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</si>
  <si>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</si>
  <si>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</si>
  <si>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</si>
  <si>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</si>
  <si>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</si>
  <si>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</si>
  <si>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</si>
  <si>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</si>
  <si>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</si>
  <si>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</si>
  <si>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</si>
  <si>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</si>
  <si>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</si>
  <si>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</si>
  <si>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</si>
  <si>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</si>
  <si>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</si>
  <si>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</si>
  <si>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</si>
  <si>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</si>
  <si>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</si>
  <si>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</si>
  <si>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</si>
  <si>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</si>
  <si>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</si>
  <si>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</si>
  <si>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</si>
  <si>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</si>
  <si>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</si>
  <si>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</si>
  <si>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</si>
  <si>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</si>
  <si>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</si>
  <si>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</si>
  <si>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</si>
  <si>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</si>
  <si>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</si>
  <si>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</si>
  <si>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</si>
  <si>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</si>
  <si>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</si>
  <si>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</si>
  <si>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</si>
  <si>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</si>
  <si>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</si>
  <si>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</si>
  <si>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</si>
  <si>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</si>
  <si>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</si>
  <si>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</si>
  <si>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</si>
  <si>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</si>
  <si>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</si>
  <si>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</si>
  <si>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</si>
  <si>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</si>
  <si>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</si>
  <si>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</si>
  <si>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</si>
  <si>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</si>
  <si>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</si>
  <si>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</si>
  <si>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</si>
  <si>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</si>
  <si>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</si>
  <si>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</si>
  <si>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</si>
  <si>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</si>
  <si>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</si>
  <si>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</si>
  <si>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</si>
  <si>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</si>
  <si>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</si>
  <si>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</si>
  <si>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</si>
  <si>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</si>
  <si>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</si>
  <si>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</si>
  <si>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</si>
  <si>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</si>
  <si>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</si>
  <si>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</si>
  <si>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</si>
  <si>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</si>
  <si>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</si>
  <si>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</si>
  <si>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</si>
  <si>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</si>
  <si>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</si>
  <si>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</si>
  <si>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</si>
  <si>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</si>
  <si>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</si>
  <si>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</si>
  <si>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</si>
  <si>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</si>
  <si>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</si>
  <si>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</si>
  <si>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</si>
  <si>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</si>
  <si>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</si>
  <si>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</si>
  <si>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</si>
  <si>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</si>
  <si>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</si>
  <si>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</si>
  <si>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</si>
  <si>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</si>
  <si>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</si>
  <si>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</si>
  <si>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</si>
  <si>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</si>
  <si>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</si>
  <si>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</si>
  <si>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</si>
  <si>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</si>
  <si>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</si>
  <si>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</si>
  <si>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</si>
  <si>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</si>
  <si>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</si>
  <si>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</si>
  <si>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</si>
  <si>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</si>
  <si>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</si>
  <si>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</si>
  <si>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</si>
  <si>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</si>
  <si>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</si>
  <si>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</si>
  <si>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</si>
  <si>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</si>
  <si>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</si>
  <si>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</si>
  <si>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</si>
  <si>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</si>
  <si>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</si>
  <si>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</si>
  <si>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</si>
  <si>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</si>
  <si>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</si>
  <si>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</si>
  <si>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</si>
  <si>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</si>
  <si>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</si>
  <si>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</si>
  <si>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</si>
  <si>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</si>
  <si>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</si>
  <si>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</si>
  <si>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</si>
  <si>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</si>
  <si>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</si>
  <si>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</si>
  <si>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</si>
  <si>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</si>
  <si>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</si>
  <si>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</si>
  <si>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</si>
  <si>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</si>
  <si>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</si>
  <si>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</si>
  <si>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</si>
  <si>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</si>
  <si>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</si>
  <si>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</si>
  <si>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</si>
  <si>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</si>
  <si>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</si>
  <si>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</si>
  <si>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</si>
  <si>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</si>
  <si>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</si>
  <si>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</si>
  <si>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</si>
  <si>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</si>
  <si>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</si>
  <si>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</si>
  <si>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</si>
  <si>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</si>
  <si>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</si>
  <si>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</si>
  <si>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</si>
  <si>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</si>
  <si>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</si>
  <si>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</si>
  <si>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</si>
  <si>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</si>
  <si>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</si>
  <si>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</si>
  <si>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</si>
  <si>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</si>
  <si>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</si>
  <si>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</si>
  <si>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</si>
  <si>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</si>
  <si>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</si>
  <si>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</si>
  <si>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</si>
  <si>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</si>
  <si>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</si>
  <si>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</si>
  <si>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</si>
  <si>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</si>
  <si>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</si>
  <si>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</si>
  <si>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</si>
  <si>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</si>
  <si>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</si>
  <si>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</si>
  <si>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</si>
  <si>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</si>
  <si>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</si>
  <si>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</si>
  <si>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</si>
  <si>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</si>
  <si>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</si>
  <si>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</si>
  <si>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</si>
  <si>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</si>
  <si>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</si>
  <si>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</si>
  <si>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</si>
  <si>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</si>
  <si>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</si>
  <si>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</si>
  <si>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</si>
  <si>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</si>
  <si>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</si>
  <si>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</si>
  <si>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</si>
  <si>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</si>
  <si>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</si>
  <si>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</si>
  <si>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</si>
  <si>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</si>
  <si>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</si>
  <si>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</si>
  <si>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</si>
  <si>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</si>
  <si>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</si>
  <si>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</si>
  <si>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</si>
  <si>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</si>
  <si>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</si>
  <si>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</si>
  <si>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</si>
  <si>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</si>
  <si>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</si>
  <si>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</si>
  <si>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</si>
  <si>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</si>
  <si>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</si>
  <si>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</si>
  <si>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</si>
  <si>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</si>
  <si>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</si>
  <si>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</si>
  <si>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</si>
  <si>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</si>
  <si>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</si>
  <si>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</si>
  <si>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</si>
  <si>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</si>
  <si>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</si>
  <si>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</si>
  <si>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</si>
  <si>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</si>
  <si>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</si>
  <si>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</si>
  <si>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</si>
  <si>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</si>
  <si>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</si>
  <si>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</si>
  <si>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</si>
  <si>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</si>
  <si>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</si>
  <si>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</si>
  <si>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</si>
  <si>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</si>
  <si>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</si>
  <si>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</si>
  <si>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</si>
  <si>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</si>
  <si>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</si>
  <si>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</si>
  <si>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</si>
  <si>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</si>
  <si>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</si>
  <si>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</si>
  <si>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</si>
  <si>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</si>
  <si>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</si>
  <si>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</si>
  <si>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</si>
  <si>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</si>
  <si>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</si>
  <si>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</si>
  <si>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</si>
  <si>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</si>
  <si>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</si>
  <si>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</si>
  <si>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</si>
  <si>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</si>
  <si>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</si>
  <si>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</si>
  <si>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</si>
  <si>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</si>
  <si>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</si>
  <si>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</si>
  <si>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</si>
  <si>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</si>
  <si>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</si>
  <si>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</si>
  <si>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</si>
  <si>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</si>
  <si>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</si>
  <si>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</si>
  <si>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</si>
  <si>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</si>
  <si>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</si>
  <si>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</si>
  <si>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</si>
  <si>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</si>
  <si>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</si>
  <si>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</si>
  <si>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</si>
  <si>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</si>
  <si>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</si>
  <si>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</si>
  <si>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</si>
  <si>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</si>
  <si>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</si>
  <si>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</si>
  <si>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</si>
  <si>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</si>
  <si>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</si>
  <si>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</si>
  <si>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</si>
  <si>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</si>
  <si>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</si>
  <si>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</si>
  <si>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</si>
  <si>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</si>
  <si>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</si>
  <si>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</si>
  <si>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</si>
  <si>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</si>
  <si>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</si>
  <si>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</si>
  <si>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</si>
  <si>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</si>
  <si>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</si>
  <si>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</si>
  <si>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</si>
  <si>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</si>
  <si>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</si>
  <si>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</si>
  <si>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</si>
  <si>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</si>
  <si>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</si>
  <si>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</si>
  <si>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</si>
  <si>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</si>
  <si>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</si>
  <si>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</si>
  <si>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</si>
  <si>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</si>
  <si>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</si>
  <si>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</si>
  <si>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</si>
  <si>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</si>
  <si>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</si>
  <si>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</si>
  <si>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</si>
  <si>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</si>
  <si>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</si>
  <si>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</si>
  <si>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</si>
  <si>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</si>
  <si>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</si>
  <si>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</si>
  <si>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</si>
  <si>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</si>
  <si>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</si>
  <si>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</si>
  <si>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</si>
  <si>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</si>
  <si>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</si>
  <si>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</si>
  <si>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</si>
  <si>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</si>
  <si>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</si>
  <si>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</si>
  <si>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</si>
  <si>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</si>
  <si>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</si>
  <si>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</si>
  <si>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</si>
  <si>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</si>
  <si>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</si>
  <si>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</si>
  <si>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</si>
  <si>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</si>
  <si>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</si>
  <si>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</si>
  <si>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</si>
  <si>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</si>
  <si>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</si>
  <si>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</si>
  <si>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</si>
  <si>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</si>
  <si>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</si>
  <si>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</si>
  <si>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</si>
  <si>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</si>
  <si>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</si>
  <si>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</si>
  <si>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</si>
  <si>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</si>
  <si>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</si>
  <si>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</si>
  <si>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</si>
  <si>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</si>
  <si>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</si>
  <si>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</si>
  <si>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</si>
  <si>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</si>
  <si>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</si>
  <si>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</si>
  <si>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</si>
  <si>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</si>
  <si>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</si>
  <si>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</si>
  <si>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</si>
  <si>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</si>
  <si>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</si>
  <si>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</si>
  <si>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</si>
  <si>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</si>
  <si>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</si>
  <si>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</si>
  <si>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</si>
  <si>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</si>
  <si>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</si>
  <si>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</si>
  <si>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</si>
  <si>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</si>
  <si>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</si>
  <si>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</si>
  <si>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</si>
  <si>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</si>
  <si>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</si>
  <si>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</si>
  <si>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</si>
  <si>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</si>
  <si>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</si>
  <si>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</si>
  <si>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</si>
  <si>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</si>
  <si>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</si>
  <si>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</si>
  <si>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</si>
  <si>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</si>
  <si>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</si>
  <si>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</si>
  <si>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</si>
  <si>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</si>
  <si>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</si>
  <si>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</si>
  <si>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</si>
  <si>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</si>
  <si>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</si>
  <si>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</si>
  <si>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</si>
  <si>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</si>
  <si>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</si>
  <si>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</si>
  <si>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</si>
  <si>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</si>
  <si>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</si>
  <si>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</si>
  <si>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</si>
  <si>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</si>
  <si>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</si>
  <si>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</si>
  <si>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</si>
  <si>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</si>
  <si>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</si>
  <si>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</si>
  <si>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</si>
  <si>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</si>
  <si>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</si>
  <si>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</si>
  <si>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</si>
  <si>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</si>
  <si>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</si>
  <si>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</si>
  <si>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</si>
  <si>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</si>
  <si>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</si>
  <si>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</si>
  <si>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</si>
  <si>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</si>
  <si>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</si>
  <si>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</si>
  <si>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</si>
  <si>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</si>
  <si>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</si>
  <si>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</si>
  <si>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</si>
  <si>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</si>
  <si>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</si>
  <si>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</si>
  <si>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</si>
  <si>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</si>
  <si>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</si>
  <si>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</si>
  <si>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</si>
  <si>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</si>
  <si>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</si>
  <si>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</si>
  <si>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</si>
  <si>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</si>
  <si>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</si>
  <si>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</si>
  <si>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</si>
  <si>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</si>
  <si>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</si>
  <si>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</si>
  <si>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</si>
  <si>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</si>
  <si>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</si>
  <si>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</si>
  <si>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</si>
  <si>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</si>
  <si>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</si>
  <si>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</si>
  <si>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</si>
  <si>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</si>
  <si>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</si>
  <si>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</si>
  <si>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</si>
  <si>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</si>
  <si>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</si>
  <si>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</si>
  <si>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</si>
  <si>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</si>
  <si>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</si>
  <si>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</si>
  <si>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</si>
  <si>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</si>
  <si>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</si>
  <si>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</si>
  <si>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</si>
  <si>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</si>
  <si>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</si>
  <si>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</si>
  <si>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</si>
  <si>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</si>
  <si>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</si>
  <si>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</si>
  <si>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</si>
  <si>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</si>
  <si>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</si>
  <si>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</si>
  <si>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</si>
  <si>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</si>
  <si>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</si>
  <si>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</si>
  <si>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</si>
  <si>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</si>
  <si>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</si>
  <si>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</si>
  <si>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</si>
  <si>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</si>
  <si>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</si>
  <si>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</si>
  <si>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</si>
  <si>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</si>
  <si>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</si>
  <si>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</si>
  <si>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</si>
  <si>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</si>
  <si>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</si>
  <si>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</si>
  <si>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</si>
  <si>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</si>
  <si>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</si>
  <si>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</si>
  <si>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</si>
  <si>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</si>
  <si>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</si>
  <si>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</si>
  <si>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</si>
  <si>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</si>
  <si>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</si>
  <si>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</si>
  <si>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</si>
  <si>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</si>
  <si>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</si>
  <si>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</si>
  <si>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</si>
  <si>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</si>
  <si>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</si>
  <si>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</si>
  <si>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</si>
  <si>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</si>
  <si>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</si>
  <si>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</si>
  <si>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</si>
  <si>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</si>
  <si>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</si>
  <si>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</si>
  <si>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</si>
  <si>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</si>
  <si>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</si>
  <si>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</si>
  <si>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</si>
  <si>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</si>
  <si>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</si>
  <si>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</si>
  <si>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</si>
  <si>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</si>
  <si>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</si>
  <si>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</si>
  <si>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</si>
  <si>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</si>
  <si>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</si>
  <si>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</si>
  <si>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</si>
  <si>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</si>
  <si>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</si>
  <si>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</si>
  <si>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</si>
  <si>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</si>
  <si>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</si>
  <si>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</si>
  <si>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</si>
  <si>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</si>
  <si>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</si>
  <si>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</si>
  <si>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</si>
  <si>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</si>
  <si>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</si>
  <si>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</si>
  <si>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</si>
  <si>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</si>
  <si>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</si>
  <si>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</si>
  <si>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</si>
  <si>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</si>
  <si>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</si>
  <si>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</si>
  <si>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</si>
  <si>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</si>
  <si>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</si>
  <si>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</si>
  <si>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</si>
  <si>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</si>
  <si>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</si>
  <si>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</si>
  <si>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</si>
  <si>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</si>
  <si>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</si>
  <si>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</si>
  <si>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</si>
  <si>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</si>
  <si>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</si>
  <si>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</si>
  <si>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</si>
  <si>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</si>
  <si>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</si>
  <si>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</si>
  <si>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</si>
  <si>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</si>
  <si>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</si>
  <si>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</si>
  <si>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</si>
  <si>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</si>
  <si>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</si>
  <si>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</si>
  <si>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</si>
  <si>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</si>
  <si>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</si>
  <si>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</si>
  <si>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</si>
  <si>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</si>
  <si>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</si>
  <si>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</si>
  <si>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</si>
  <si>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</si>
  <si>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</si>
  <si>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</si>
  <si>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</si>
  <si>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</si>
  <si>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</si>
  <si>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</si>
  <si>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</si>
  <si>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</si>
  <si>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</si>
  <si>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</si>
  <si>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</si>
  <si>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</si>
  <si>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</si>
  <si>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</si>
  <si>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</si>
  <si>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</si>
  <si>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</si>
  <si>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</si>
  <si>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</si>
  <si>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</si>
  <si>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</si>
  <si>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</si>
  <si>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</si>
  <si>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</si>
  <si>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</si>
  <si>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</si>
  <si>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</si>
  <si>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</si>
  <si>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</si>
  <si>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</si>
  <si>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</si>
  <si>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</si>
  <si>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</si>
  <si>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</si>
  <si>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</si>
  <si>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</si>
  <si>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</si>
  <si>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</si>
  <si>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</si>
  <si>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</si>
  <si>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</si>
  <si>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</si>
  <si>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</si>
  <si>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</si>
  <si>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</si>
  <si>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</si>
  <si>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</si>
  <si>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</si>
  <si>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</si>
  <si>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</si>
  <si>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</si>
  <si>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</si>
  <si>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</si>
  <si>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</si>
  <si>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</si>
  <si>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</si>
  <si>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</si>
  <si>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</si>
  <si>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</si>
  <si>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</si>
  <si>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</si>
  <si>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</si>
  <si>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</si>
  <si>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</si>
  <si>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</si>
  <si>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</si>
  <si>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</si>
  <si>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</si>
  <si>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</si>
  <si>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</si>
  <si>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</si>
  <si>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</si>
  <si>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</si>
  <si>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</si>
  <si>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</si>
  <si>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</si>
  <si>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</si>
  <si>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</si>
  <si>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</si>
  <si>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</si>
  <si>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</si>
  <si>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</si>
  <si>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</si>
  <si>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</si>
  <si>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</si>
  <si>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</si>
  <si>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</si>
  <si>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</si>
  <si>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</si>
  <si>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</si>
  <si>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</si>
  <si>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</si>
  <si>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</si>
  <si>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</si>
  <si>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</si>
  <si>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</si>
  <si>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</si>
  <si>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</si>
  <si>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</si>
  <si>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</si>
  <si>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</si>
  <si>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</si>
  <si>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</si>
  <si>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</si>
  <si>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</si>
  <si>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</si>
  <si>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</si>
  <si>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</si>
  <si>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</si>
  <si>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</si>
  <si>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</si>
  <si>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</si>
  <si>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</si>
  <si>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</si>
  <si>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</si>
  <si>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</si>
  <si>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</si>
  <si>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</si>
  <si>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</si>
  <si>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</si>
  <si>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</si>
  <si>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</si>
  <si>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</si>
  <si>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</si>
  <si>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</si>
  <si>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</si>
  <si>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</si>
  <si>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</si>
  <si>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</si>
  <si>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</si>
  <si>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</si>
  <si>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</si>
  <si>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</si>
  <si>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</si>
  <si>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</si>
  <si>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</si>
  <si>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</si>
  <si>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</si>
  <si>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</si>
  <si>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</si>
  <si>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</si>
  <si>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</si>
  <si>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</si>
  <si>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</si>
  <si>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</si>
  <si>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</si>
  <si>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</si>
  <si>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</si>
  <si>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</si>
  <si>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</si>
  <si>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</si>
  <si>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</si>
  <si>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</si>
  <si>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</si>
  <si>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</si>
  <si>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</si>
  <si>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</si>
  <si>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</si>
  <si>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</si>
  <si>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</si>
  <si>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</si>
  <si>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</si>
  <si>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</si>
  <si>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</si>
  <si>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</si>
  <si>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</si>
  <si>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</si>
  <si>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</si>
  <si>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</si>
  <si>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</si>
  <si>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</si>
  <si>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</si>
  <si>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</si>
  <si>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</si>
  <si>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</si>
  <si>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</si>
  <si>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</si>
  <si>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</si>
  <si>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</si>
  <si>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</si>
  <si>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</si>
  <si>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</si>
  <si>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</si>
  <si>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</si>
  <si>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</si>
  <si>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</si>
  <si>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</si>
  <si>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</si>
  <si>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</si>
  <si>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</si>
  <si>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</si>
  <si>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</si>
  <si>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</si>
  <si>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</si>
  <si>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</si>
  <si>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</si>
  <si>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</si>
  <si>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</si>
  <si>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</si>
  <si>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</si>
  <si>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</si>
  <si>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</si>
  <si>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</si>
  <si>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</si>
  <si>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</si>
  <si>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</si>
  <si>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</si>
  <si>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</si>
  <si>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</si>
  <si>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</si>
  <si>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</si>
  <si>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</si>
  <si>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</si>
  <si>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</si>
  <si>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</si>
  <si>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</si>
  <si>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</si>
  <si>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</si>
  <si>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</si>
  <si>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</si>
  <si>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</si>
  <si>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</si>
  <si>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</si>
  <si>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</si>
  <si>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</si>
  <si>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</si>
  <si>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</si>
  <si>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</si>
  <si>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</si>
  <si>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</si>
  <si>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</si>
  <si>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</si>
  <si>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</si>
  <si>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</si>
  <si>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</si>
  <si>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</si>
  <si>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</si>
  <si>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</si>
  <si>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</si>
  <si>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</si>
  <si>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</si>
  <si>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</si>
  <si>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</si>
  <si>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</si>
  <si>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</si>
  <si>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</si>
  <si>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</si>
  <si>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</si>
  <si>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</si>
  <si>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</si>
  <si>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</si>
  <si>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</si>
  <si>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</si>
  <si>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</si>
  <si>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</si>
  <si>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</si>
  <si>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</si>
  <si>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</si>
  <si>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</si>
  <si>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</si>
  <si>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</si>
  <si>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</si>
  <si>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</si>
  <si>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</si>
  <si>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</si>
  <si>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</si>
  <si>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</si>
  <si>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</si>
  <si>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</si>
  <si>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</si>
  <si>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</si>
  <si>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</si>
  <si>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</si>
  <si>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</si>
  <si>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</si>
  <si>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</si>
  <si>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</si>
  <si>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</si>
  <si>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</si>
  <si>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</si>
  <si>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</si>
  <si>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</si>
  <si>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</si>
  <si>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</si>
  <si>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</si>
  <si>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</si>
  <si>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</si>
  <si>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</si>
  <si>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</si>
  <si>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</si>
  <si>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</si>
  <si>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</si>
  <si>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</si>
  <si>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</si>
  <si>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</si>
  <si>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</si>
  <si>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</si>
  <si>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</si>
  <si>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</si>
  <si>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</si>
  <si>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</si>
  <si>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</si>
  <si>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</si>
  <si>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</si>
  <si>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</si>
  <si>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</si>
  <si>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</si>
  <si>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</si>
  <si>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</si>
  <si>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</si>
  <si>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</si>
  <si>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</si>
  <si>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</si>
  <si>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</si>
  <si>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</si>
  <si>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</si>
  <si>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</si>
  <si>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</si>
  <si>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</si>
  <si>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</si>
  <si>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</si>
  <si>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</si>
  <si>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</si>
  <si>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</si>
  <si>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</si>
  <si>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</si>
  <si>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</si>
  <si>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</si>
  <si>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</si>
  <si>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</si>
  <si>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</si>
  <si>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</si>
  <si>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</si>
  <si>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</si>
  <si>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</si>
  <si>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</si>
  <si>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</si>
  <si>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</si>
  <si>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</si>
  <si>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</si>
  <si>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</si>
  <si>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</si>
  <si>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</si>
  <si>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</si>
  <si>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</si>
  <si>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</si>
  <si>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</si>
  <si>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</si>
  <si>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</si>
  <si>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</si>
  <si>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</si>
  <si>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</si>
  <si>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</si>
  <si>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</si>
  <si>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</si>
  <si>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</si>
  <si>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</si>
  <si>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</si>
  <si>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</si>
  <si>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</si>
  <si>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</si>
  <si>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</si>
  <si>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</si>
  <si>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</si>
  <si>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</si>
  <si>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</si>
  <si>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</si>
  <si>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</si>
  <si>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</si>
  <si>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</si>
  <si>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</si>
  <si>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</si>
  <si>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</si>
  <si>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</si>
  <si>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</si>
  <si>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</si>
  <si>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</si>
  <si>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</si>
  <si>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</si>
  <si>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</si>
  <si>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</si>
  <si>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</si>
  <si>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</si>
  <si>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</si>
  <si>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</si>
  <si>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</si>
  <si>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</si>
  <si>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</si>
  <si>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</si>
  <si>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</si>
  <si>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</si>
  <si>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</si>
  <si>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</si>
  <si>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</si>
  <si>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</si>
  <si>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</si>
  <si>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</si>
  <si>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</si>
  <si>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</si>
  <si>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</si>
  <si>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</si>
  <si>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</si>
  <si>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</si>
  <si>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</si>
  <si>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</si>
  <si>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</si>
  <si>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</si>
  <si>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</si>
  <si>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</si>
  <si>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</si>
  <si>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</si>
  <si>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</si>
  <si>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</si>
  <si>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</si>
  <si>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</si>
  <si>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</si>
  <si>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</si>
  <si>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</si>
  <si>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</si>
  <si>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</si>
  <si>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</si>
  <si>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</si>
  <si>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</si>
  <si>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</si>
  <si>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</si>
  <si>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</si>
  <si>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</si>
  <si>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</si>
  <si>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</si>
  <si>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</si>
  <si>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</si>
  <si>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</si>
  <si>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</si>
  <si>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</si>
  <si>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</si>
  <si>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</si>
  <si>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</si>
  <si>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</si>
  <si>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</si>
  <si>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</si>
  <si>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</si>
  <si>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</si>
  <si>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</si>
  <si>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</si>
  <si>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</si>
  <si>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</si>
  <si>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</si>
  <si>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</si>
  <si>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</si>
  <si>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</si>
  <si>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</si>
  <si>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</si>
  <si>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</si>
  <si>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</si>
  <si>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</si>
  <si>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</si>
  <si>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</si>
  <si>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</si>
  <si>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</si>
  <si>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</si>
  <si>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</si>
  <si>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</si>
  <si>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</si>
  <si>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</si>
  <si>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</si>
  <si>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</si>
  <si>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</si>
  <si>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</si>
  <si>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</si>
  <si>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</si>
  <si>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</si>
  <si>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</si>
  <si>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</si>
  <si>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</si>
  <si>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</si>
  <si>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</si>
  <si>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</si>
  <si>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</si>
  <si>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</si>
  <si>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</si>
  <si>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</si>
  <si>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</si>
  <si>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</si>
  <si>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</si>
  <si>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</si>
  <si>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</si>
  <si>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</si>
  <si>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</si>
  <si>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</si>
  <si>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</si>
  <si>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</si>
  <si>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</si>
  <si>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</si>
  <si>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</si>
  <si>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</si>
  <si>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</si>
  <si>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</si>
  <si>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</si>
  <si>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</si>
  <si>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</si>
  <si>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</si>
  <si>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</si>
  <si>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</si>
  <si>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</si>
  <si>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</si>
  <si>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</si>
  <si>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</si>
  <si>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</si>
  <si>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</si>
  <si>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</si>
  <si>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</si>
  <si>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</si>
  <si>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</si>
  <si>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</si>
  <si>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</si>
  <si>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</si>
  <si>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</si>
  <si>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</si>
  <si>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</si>
  <si>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</si>
  <si>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</si>
  <si>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</si>
  <si>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</si>
  <si>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</si>
  <si>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</si>
  <si>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</si>
  <si>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</si>
  <si>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</si>
  <si>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</si>
  <si>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</si>
  <si>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</si>
  <si>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</si>
  <si>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</si>
  <si>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</si>
  <si>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</si>
  <si>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</si>
  <si>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</si>
  <si>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</si>
  <si>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</si>
  <si>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</si>
  <si>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</si>
  <si>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</si>
  <si>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</si>
  <si>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</si>
  <si>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</si>
  <si>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</si>
  <si>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</si>
  <si>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</si>
  <si>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</si>
  <si>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</si>
  <si>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</si>
  <si>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</si>
  <si>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</si>
  <si>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</si>
  <si>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</si>
  <si>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</si>
  <si>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</si>
  <si>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</si>
  <si>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</si>
  <si>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</si>
  <si>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</si>
  <si>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</si>
  <si>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</si>
  <si>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</si>
  <si>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</si>
  <si>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</si>
  <si>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</si>
  <si>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</si>
  <si>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</si>
  <si>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</si>
  <si>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</si>
  <si>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</si>
  <si>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</si>
  <si>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</si>
  <si>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</si>
  <si>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</si>
  <si>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</si>
  <si>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</si>
  <si>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</si>
  <si>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</si>
  <si>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</si>
  <si>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</si>
  <si>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</si>
  <si>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</si>
  <si>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</si>
  <si>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</si>
  <si>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</si>
  <si>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</si>
  <si>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</si>
  <si>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</si>
  <si>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</si>
  <si>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</si>
  <si>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</si>
  <si>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</si>
  <si>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</si>
  <si>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</si>
  <si>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</si>
  <si>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</si>
  <si>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</si>
  <si>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</si>
  <si>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</si>
  <si>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</si>
  <si>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</si>
  <si>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</si>
  <si>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</si>
  <si>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</si>
  <si>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</si>
  <si>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</si>
  <si>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</si>
  <si>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</si>
  <si>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</si>
  <si>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</si>
  <si>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</si>
  <si>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</si>
  <si>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</si>
  <si>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</si>
  <si>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</si>
  <si>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</si>
  <si>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</si>
  <si>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</si>
  <si>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</si>
  <si>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</si>
  <si>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</si>
  <si>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</si>
  <si>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</si>
  <si>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</si>
  <si>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</si>
  <si>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</si>
  <si>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</si>
  <si>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</si>
  <si>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</si>
  <si>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</si>
  <si>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</si>
  <si>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</si>
  <si>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</si>
  <si>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</si>
  <si>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</si>
  <si>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</si>
  <si>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</si>
  <si>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</si>
  <si>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</si>
  <si>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</si>
  <si>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</si>
  <si>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</si>
  <si>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</si>
  <si>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</si>
  <si>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</si>
  <si>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</si>
  <si>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</si>
  <si>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</si>
  <si>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</si>
  <si>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</si>
  <si>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</si>
  <si>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</si>
  <si>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</si>
  <si>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</si>
  <si>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</si>
  <si>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</si>
  <si>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</si>
  <si>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</si>
  <si>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</si>
  <si>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</si>
  <si>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</si>
  <si>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</si>
  <si>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</si>
  <si>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</si>
  <si>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</si>
  <si>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</si>
  <si>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</si>
  <si>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</si>
  <si>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</si>
  <si>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</si>
  <si>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</si>
  <si>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</si>
  <si>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</si>
  <si>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</si>
  <si>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</si>
  <si>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</si>
  <si>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</si>
  <si>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</si>
  <si>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</si>
  <si>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</si>
  <si>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</si>
  <si>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</si>
  <si>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</si>
  <si>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</si>
  <si>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</si>
  <si>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</si>
  <si>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</si>
  <si>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</si>
  <si>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</si>
  <si>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</si>
  <si>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</si>
  <si>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</si>
  <si>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</si>
  <si>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</si>
  <si>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</si>
  <si>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</si>
  <si>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</si>
  <si>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</si>
  <si>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</si>
  <si>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</si>
  <si>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</si>
  <si>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</si>
  <si>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</si>
  <si>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</si>
  <si>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</si>
  <si>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</si>
  <si>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</si>
  <si>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</si>
  <si>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</si>
  <si>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</si>
  <si>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</si>
  <si>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</si>
  <si>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</si>
  <si>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</si>
  <si>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</si>
  <si>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</si>
  <si>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</si>
  <si>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</si>
  <si>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</si>
  <si>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</si>
  <si>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</si>
  <si>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</si>
  <si>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</si>
  <si>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</si>
  <si>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</si>
  <si>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</si>
  <si>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</si>
  <si>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</si>
  <si>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</si>
  <si>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</si>
  <si>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</si>
  <si>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</si>
  <si>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</si>
  <si>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</si>
  <si>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</si>
  <si>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</si>
  <si>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</si>
  <si>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</si>
  <si>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</si>
  <si>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</si>
  <si>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</si>
  <si>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</si>
  <si>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</si>
  <si>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</si>
  <si>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</si>
  <si>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</si>
  <si>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</si>
  <si>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</si>
  <si>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</si>
  <si>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</si>
  <si>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</si>
  <si>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</si>
  <si>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</si>
  <si>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</si>
  <si>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</si>
  <si>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</si>
  <si>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</si>
  <si>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</si>
  <si>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</si>
  <si>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</si>
  <si>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</si>
  <si>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</si>
  <si>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</si>
  <si>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</si>
  <si>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</si>
  <si>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</si>
  <si>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</si>
  <si>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</si>
  <si>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</si>
  <si>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</si>
  <si>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</si>
  <si>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</si>
  <si>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</si>
  <si>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</si>
  <si>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</si>
  <si>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</si>
  <si>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</si>
  <si>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</si>
  <si>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</si>
  <si>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</si>
  <si>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</si>
  <si>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</si>
  <si>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</si>
  <si>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</si>
  <si>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</si>
  <si>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</si>
  <si>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</si>
  <si>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</si>
  <si>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</si>
  <si>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</si>
  <si>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</si>
  <si>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</si>
  <si>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</si>
  <si>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</si>
  <si>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</si>
  <si>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</si>
  <si>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</si>
  <si>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</si>
  <si>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</si>
  <si>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</si>
  <si>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</si>
  <si>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</si>
  <si>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</si>
  <si>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</si>
  <si>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</si>
  <si>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</si>
  <si>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</si>
  <si>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</si>
  <si>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</si>
  <si>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</si>
  <si>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</si>
  <si>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</si>
  <si>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</si>
  <si>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</si>
  <si>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</si>
  <si>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</si>
  <si>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</si>
  <si>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</si>
  <si>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</si>
  <si>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</si>
  <si>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</si>
  <si>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</si>
  <si>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</si>
  <si>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</si>
  <si>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</si>
  <si>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</si>
  <si>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</si>
  <si>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</si>
  <si>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</si>
  <si>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</si>
  <si>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</si>
  <si>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</si>
  <si>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</si>
  <si>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</si>
  <si>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</si>
  <si>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</si>
  <si>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</si>
  <si>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</si>
  <si>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</si>
  <si>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</si>
  <si>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</si>
  <si>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</si>
  <si>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</si>
  <si>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</si>
  <si>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</si>
  <si>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</si>
  <si>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</si>
  <si>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</si>
  <si>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</si>
  <si>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</si>
  <si>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</si>
  <si>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</si>
  <si>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</si>
  <si>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</si>
  <si>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</si>
  <si>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</si>
  <si>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</si>
  <si>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</si>
  <si>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</si>
  <si>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</si>
  <si>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</si>
  <si>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</si>
  <si>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</si>
  <si>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</si>
  <si>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</si>
  <si>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</si>
  <si>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</si>
  <si>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</si>
  <si>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</si>
  <si>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</si>
  <si>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</si>
  <si>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</si>
  <si>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</si>
  <si>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</si>
  <si>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</si>
  <si>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</si>
  <si>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</si>
  <si>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</si>
  <si>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</si>
  <si>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</si>
  <si>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</si>
  <si>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</si>
  <si>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</si>
  <si>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</si>
  <si>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</si>
  <si>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</si>
  <si>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</si>
  <si>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</si>
  <si>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</si>
  <si>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</si>
  <si>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</si>
  <si>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</si>
  <si>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</si>
  <si>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</si>
  <si>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</si>
  <si>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</si>
  <si>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</si>
  <si>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</si>
  <si>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</si>
  <si>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</si>
  <si>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</si>
  <si>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</si>
  <si>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</si>
  <si>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</si>
  <si>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</si>
  <si>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</si>
  <si>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</si>
  <si>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</si>
  <si>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</si>
  <si>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</si>
  <si>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</si>
  <si>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</si>
  <si>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</si>
  <si>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</si>
  <si>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</si>
  <si>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</si>
  <si>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</si>
  <si>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</si>
  <si>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</si>
  <si>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</si>
  <si>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</si>
  <si>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</si>
  <si>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</si>
  <si>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</si>
  <si>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</si>
  <si>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</si>
  <si>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</si>
  <si>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</si>
  <si>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</si>
  <si>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</si>
  <si>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</si>
  <si>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</si>
  <si>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</si>
  <si>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</si>
  <si>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</si>
  <si>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</si>
  <si>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</si>
  <si>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</si>
  <si>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</si>
  <si>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</si>
  <si>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</si>
  <si>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</si>
  <si>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</si>
  <si>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</si>
  <si>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</si>
  <si>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</si>
  <si>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</si>
  <si>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</si>
  <si>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</si>
  <si>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</si>
  <si>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</si>
  <si>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</si>
  <si>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</si>
  <si>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</si>
  <si>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</si>
  <si>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</si>
  <si>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</si>
  <si>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</si>
  <si>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</si>
  <si>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</si>
  <si>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</si>
  <si>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</si>
  <si>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</si>
  <si>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</si>
  <si>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</si>
  <si>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</si>
  <si>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</si>
  <si>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</si>
  <si>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</si>
  <si>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</si>
  <si>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</si>
  <si>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</si>
  <si>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</si>
  <si>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</si>
  <si>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</si>
  <si>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</si>
  <si>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</si>
  <si>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</si>
  <si>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</si>
  <si>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</si>
  <si>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</si>
  <si>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</si>
  <si>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</si>
  <si>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</si>
  <si>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</si>
  <si>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</si>
  <si>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</si>
  <si>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</si>
  <si>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</si>
  <si>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</si>
  <si>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</si>
  <si>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</si>
  <si>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</si>
  <si>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</si>
  <si>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</si>
  <si>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</si>
  <si>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</si>
  <si>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</si>
  <si>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</si>
  <si>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</si>
  <si>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</si>
  <si>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</si>
  <si>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</si>
  <si>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</si>
  <si>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</si>
  <si>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</si>
  <si>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</si>
  <si>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</si>
  <si>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</si>
  <si>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</si>
  <si>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</si>
  <si>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</si>
  <si>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</si>
  <si>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</si>
  <si>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</si>
  <si>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</si>
  <si>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</si>
  <si>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</si>
  <si>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</si>
  <si>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</si>
  <si>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</si>
  <si>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</si>
  <si>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</si>
  <si>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</si>
  <si>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</si>
  <si>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</si>
  <si>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</si>
  <si>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</si>
  <si>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</si>
  <si>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</si>
  <si>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</si>
  <si>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</si>
  <si>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</si>
  <si>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</si>
  <si>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</si>
  <si>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</si>
  <si>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</si>
  <si>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</si>
  <si>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</si>
  <si>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</si>
  <si>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</si>
  <si>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</si>
  <si>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</si>
  <si>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</si>
  <si>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</si>
  <si>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</si>
  <si>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</si>
  <si>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</si>
  <si>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</si>
  <si>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</si>
  <si>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</si>
  <si>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</si>
  <si>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</si>
  <si>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</si>
  <si>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</si>
  <si>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</si>
  <si>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</si>
  <si>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</si>
  <si>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</si>
  <si>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</si>
  <si>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</si>
  <si>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</si>
  <si>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</si>
  <si>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</si>
  <si>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</si>
  <si>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</si>
  <si>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</si>
  <si>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</si>
  <si>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</si>
  <si>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</si>
  <si>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</si>
  <si>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</si>
  <si>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</si>
  <si>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</si>
  <si>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</si>
  <si>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</si>
  <si>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</si>
  <si>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</si>
  <si>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</si>
  <si>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</si>
  <si>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</si>
  <si>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</si>
  <si>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</si>
  <si>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</si>
  <si>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</si>
  <si>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</si>
  <si>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</si>
  <si>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</si>
  <si>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</si>
  <si>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</si>
  <si>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</si>
  <si>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</si>
  <si>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</si>
  <si>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</si>
  <si>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</si>
  <si>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</si>
  <si>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</si>
  <si>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</si>
  <si>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</si>
  <si>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</si>
  <si>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</si>
  <si>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</si>
  <si>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</si>
  <si>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</si>
  <si>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</si>
  <si>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</si>
  <si>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</si>
  <si>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</si>
  <si>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</si>
  <si>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</si>
  <si>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</si>
  <si>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</si>
  <si>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</si>
  <si>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</si>
  <si>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</si>
  <si>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</si>
  <si>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</si>
  <si>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</si>
  <si>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</si>
  <si>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</si>
  <si>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</si>
  <si>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</si>
  <si>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</si>
  <si>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</si>
  <si>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</si>
  <si>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</si>
  <si>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</si>
  <si>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</si>
  <si>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</si>
  <si>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</si>
  <si>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</si>
  <si>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</si>
  <si>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</si>
  <si>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</si>
  <si>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</si>
  <si>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</si>
  <si>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</si>
  <si>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</si>
  <si>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</si>
  <si>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</si>
  <si>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</si>
  <si>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</si>
  <si>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</si>
  <si>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</si>
  <si>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</si>
  <si>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</si>
  <si>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</si>
  <si>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</si>
  <si>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</si>
  <si>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</si>
  <si>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</si>
  <si>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</si>
  <si>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</si>
  <si>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</si>
  <si>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</si>
  <si>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</si>
  <si>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</si>
  <si>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</si>
  <si>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</si>
  <si>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</si>
  <si>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</si>
  <si>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</si>
  <si>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</si>
  <si>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</si>
  <si>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</si>
  <si>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</si>
  <si>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</si>
  <si>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</si>
  <si>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</si>
  <si>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</si>
  <si>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</si>
  <si>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</si>
  <si>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</si>
  <si>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</si>
  <si>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</si>
  <si>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</si>
  <si>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</si>
  <si>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</si>
  <si>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</si>
  <si>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</si>
  <si>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</si>
  <si>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</si>
  <si>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</si>
  <si>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</si>
  <si>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</si>
  <si>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</si>
  <si>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</si>
  <si>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</si>
  <si>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</si>
  <si>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</si>
  <si>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</si>
  <si>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</si>
  <si>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</si>
  <si>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</si>
  <si>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</si>
  <si>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</si>
  <si>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</si>
  <si>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</si>
  <si>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</si>
  <si>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</si>
  <si>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</si>
  <si>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</si>
  <si>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</si>
  <si>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</si>
  <si>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</si>
  <si>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</si>
  <si>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</si>
  <si>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</si>
  <si>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</si>
  <si>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</si>
  <si>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</si>
  <si>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</si>
  <si>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</si>
  <si>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</si>
  <si>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</si>
  <si>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</si>
  <si>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</si>
  <si>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</si>
  <si>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</si>
  <si>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</si>
  <si>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</si>
  <si>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</si>
  <si>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</si>
  <si>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</si>
  <si>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</si>
  <si>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</si>
  <si>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</si>
  <si>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</si>
  <si>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</si>
  <si>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</si>
  <si>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</si>
  <si>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</si>
  <si>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</si>
  <si>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</si>
  <si>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</si>
  <si>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</si>
  <si>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</si>
  <si>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</si>
  <si>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</si>
  <si>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</si>
  <si>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</si>
  <si>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</si>
  <si>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</si>
  <si>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</si>
  <si>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</si>
  <si>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</si>
  <si>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</si>
  <si>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</si>
  <si>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</si>
  <si>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</si>
  <si>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</si>
  <si>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</si>
  <si>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</si>
  <si>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</si>
  <si>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</si>
  <si>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</si>
  <si>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</si>
  <si>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</si>
  <si>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</si>
  <si>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</si>
  <si>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</si>
  <si>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</si>
  <si>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</si>
  <si>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</si>
  <si>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</si>
  <si>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</si>
  <si>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</si>
  <si>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</si>
  <si>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</si>
  <si>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</si>
  <si>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</si>
  <si>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</si>
  <si>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</si>
  <si>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</si>
  <si>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</si>
  <si>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</si>
  <si>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</si>
  <si>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</si>
  <si>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</si>
  <si>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</si>
  <si>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</si>
  <si>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</si>
  <si>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</si>
  <si>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</si>
  <si>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</si>
  <si>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</si>
  <si>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</si>
  <si>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</si>
  <si>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</si>
  <si>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</si>
  <si>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</si>
  <si>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</si>
  <si>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</si>
  <si>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</si>
  <si>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</si>
  <si>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</si>
  <si>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</si>
  <si>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</si>
  <si>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</si>
  <si>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</si>
  <si>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</si>
  <si>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</si>
  <si>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</si>
  <si>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</si>
  <si>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</si>
  <si>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</si>
  <si>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</si>
  <si>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</si>
  <si>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</si>
  <si>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</si>
  <si>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</si>
  <si>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</si>
  <si>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</si>
  <si>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</si>
  <si>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</si>
  <si>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</si>
  <si>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</si>
  <si>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</si>
  <si>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</si>
  <si>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</si>
  <si>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</si>
  <si>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</si>
  <si>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</si>
  <si>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</si>
  <si>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</si>
  <si>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</si>
  <si>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</si>
  <si>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</si>
  <si>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</si>
  <si>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</si>
  <si>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</si>
  <si>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</si>
  <si>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</si>
  <si>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</si>
  <si>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</si>
  <si>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</si>
  <si>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</si>
  <si>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</si>
  <si>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</si>
  <si>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</si>
  <si>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</si>
  <si>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</si>
  <si>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</si>
  <si>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</si>
  <si>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</si>
  <si>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</si>
  <si>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</si>
  <si>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</si>
  <si>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</si>
  <si>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</si>
  <si>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</si>
  <si>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</si>
  <si>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</si>
  <si>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</si>
  <si>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</si>
  <si>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</si>
  <si>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</si>
  <si>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</si>
  <si>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</si>
  <si>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</si>
  <si>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</si>
  <si>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</si>
  <si>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</si>
  <si>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</si>
  <si>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</si>
  <si>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</si>
  <si>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</si>
  <si>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</si>
  <si>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</si>
  <si>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</si>
  <si>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</si>
  <si>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</si>
  <si>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</si>
  <si>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</si>
  <si>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</si>
  <si>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</si>
  <si>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</si>
  <si>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</si>
  <si>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</si>
  <si>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</si>
  <si>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</si>
  <si>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</si>
  <si>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</si>
  <si>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</si>
  <si>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</si>
  <si>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</si>
  <si>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</si>
  <si>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</si>
  <si>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</si>
  <si>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</si>
  <si>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</si>
  <si>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</si>
  <si>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</si>
  <si>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</si>
  <si>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</si>
  <si>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</si>
  <si>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</si>
  <si>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</si>
  <si>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</si>
  <si>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</si>
  <si>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</si>
  <si>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</si>
  <si>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</si>
  <si>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</si>
  <si>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</si>
  <si>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</si>
  <si>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</si>
  <si>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</si>
  <si>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</si>
  <si>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</si>
  <si>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</si>
  <si>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</si>
  <si>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</si>
  <si>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</si>
  <si>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</si>
  <si>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</si>
  <si>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</si>
  <si>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</si>
  <si>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</si>
  <si>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</si>
  <si>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</si>
  <si>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</si>
  <si>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</si>
  <si>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</si>
  <si>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</si>
  <si>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</si>
  <si>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</si>
  <si>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</si>
  <si>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</si>
  <si>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</si>
  <si>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</si>
  <si>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</si>
  <si>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</si>
  <si>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</si>
  <si>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</si>
  <si>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</si>
  <si>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</si>
  <si>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</si>
  <si>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</si>
  <si>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</si>
  <si>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</si>
  <si>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</si>
  <si>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</si>
  <si>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</si>
  <si>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</si>
  <si>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</si>
  <si>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</si>
  <si>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</si>
  <si>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</si>
  <si>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</si>
  <si>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</si>
  <si>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</si>
  <si>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</si>
  <si>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</si>
  <si>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</si>
  <si>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</si>
  <si>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</si>
  <si>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</si>
  <si>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</si>
  <si>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</si>
  <si>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</si>
  <si>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</si>
  <si>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</si>
  <si>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</si>
  <si>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</si>
  <si>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</si>
  <si>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</si>
  <si>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</si>
  <si>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</si>
  <si>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</si>
  <si>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</si>
  <si>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</si>
  <si>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</si>
  <si>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</si>
  <si>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</si>
  <si>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</si>
  <si>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</si>
  <si>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</si>
  <si>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</si>
  <si>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</si>
  <si>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</si>
  <si>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</si>
  <si>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</si>
  <si>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</si>
  <si>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</si>
  <si>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</si>
  <si>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</si>
  <si>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</si>
  <si>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</si>
  <si>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</si>
  <si>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</si>
  <si>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</si>
  <si>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</si>
  <si>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</si>
  <si>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</si>
  <si>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</si>
  <si>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</si>
  <si>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</si>
  <si>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</si>
  <si>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</si>
  <si>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</si>
  <si>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</si>
  <si>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</si>
  <si>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</si>
  <si>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</si>
  <si>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</si>
  <si>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</si>
  <si>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</si>
  <si>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</si>
  <si>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</si>
  <si>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</si>
  <si>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</si>
  <si>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</si>
  <si>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</si>
  <si>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</si>
  <si>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</si>
  <si>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</si>
  <si>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</si>
  <si>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</si>
  <si>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</si>
  <si>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</si>
  <si>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</si>
  <si>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</si>
  <si>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</si>
  <si>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</si>
  <si>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</si>
  <si>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</si>
  <si>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</si>
  <si>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</si>
  <si>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</si>
  <si>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</si>
  <si>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</si>
  <si>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</si>
  <si>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</si>
  <si>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</si>
  <si>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</si>
  <si>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</si>
  <si>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</si>
  <si>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</si>
  <si>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</si>
  <si>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</si>
  <si>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</si>
  <si>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</si>
  <si>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</si>
  <si>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</si>
  <si>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</si>
  <si>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</si>
  <si>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</si>
  <si>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</si>
  <si>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</si>
  <si>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</si>
  <si>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</si>
  <si>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</si>
  <si>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</si>
  <si>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</si>
  <si>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</si>
  <si>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</si>
  <si>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</si>
  <si>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</si>
  <si>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</si>
  <si>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</si>
  <si>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</si>
  <si>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</si>
  <si>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</si>
  <si>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</si>
  <si>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</si>
  <si>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</si>
  <si>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</si>
  <si>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</si>
  <si>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</si>
  <si>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</si>
  <si>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</si>
  <si>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</si>
  <si>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</si>
  <si>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</si>
  <si>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</si>
  <si>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</si>
  <si>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</si>
  <si>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</si>
  <si>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</si>
  <si>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</si>
  <si>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</si>
  <si>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</si>
  <si>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</si>
  <si>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</si>
  <si>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</si>
  <si>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</si>
  <si>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</si>
  <si>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</si>
  <si>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</si>
  <si>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</si>
  <si>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</si>
  <si>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</si>
  <si>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</si>
  <si>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</si>
  <si>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</si>
  <si>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</si>
  <si>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</si>
  <si>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</si>
  <si>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</si>
  <si>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</si>
  <si>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</si>
  <si>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</si>
  <si>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</si>
  <si>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</si>
  <si>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</si>
  <si>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</si>
  <si>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</si>
  <si>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</si>
  <si>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</si>
  <si>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</si>
  <si>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</si>
  <si>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</si>
  <si>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</si>
  <si>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</si>
  <si>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</si>
  <si>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</si>
  <si>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</si>
  <si>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</si>
  <si>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</si>
  <si>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</si>
  <si>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</si>
  <si>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</si>
  <si>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</si>
  <si>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</si>
  <si>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</si>
  <si>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</si>
  <si>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</si>
  <si>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</si>
  <si>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</si>
  <si>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</si>
  <si>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</si>
  <si>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</si>
  <si>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</si>
  <si>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</si>
  <si>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</si>
  <si>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</si>
  <si>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</si>
  <si>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</si>
  <si>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</si>
  <si>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</si>
  <si>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</si>
  <si>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</si>
  <si>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</si>
  <si>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</si>
  <si>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</si>
  <si>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</si>
  <si>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</si>
  <si>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</si>
  <si>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</si>
  <si>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</si>
  <si>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</si>
  <si>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</si>
  <si>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</si>
  <si>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</si>
  <si>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</si>
  <si>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</si>
  <si>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</si>
  <si>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</si>
  <si>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</si>
  <si>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</si>
  <si>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</si>
  <si>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</si>
  <si>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</si>
  <si>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</si>
  <si>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</si>
  <si>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</si>
  <si>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</si>
  <si>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</si>
  <si>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</si>
  <si>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</si>
  <si>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</si>
  <si>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</si>
  <si>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</si>
  <si>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</si>
  <si>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</si>
  <si>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</si>
  <si>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</si>
  <si>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</si>
  <si>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</si>
  <si>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</si>
  <si>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</si>
  <si>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</si>
  <si>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</si>
  <si>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</si>
  <si>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</si>
  <si>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</si>
  <si>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</si>
  <si>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</si>
  <si>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</si>
  <si>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</si>
  <si>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</si>
  <si>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</si>
  <si>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</si>
  <si>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</si>
  <si>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</si>
  <si>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</si>
  <si>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</si>
  <si>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</si>
  <si>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</si>
  <si>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</si>
  <si>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</si>
  <si>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</si>
  <si>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</si>
  <si>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</si>
  <si>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</si>
  <si>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</si>
  <si>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</si>
  <si>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</si>
  <si>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</si>
  <si>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</si>
  <si>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</si>
  <si>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</si>
  <si>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</si>
  <si>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</si>
  <si>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</si>
  <si>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</si>
  <si>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</si>
  <si>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</si>
  <si>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</si>
  <si>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</si>
  <si>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</si>
  <si>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</si>
  <si>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</si>
  <si>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</si>
  <si>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</si>
  <si>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</si>
  <si>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</si>
  <si>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</si>
  <si>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</si>
  <si>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</si>
  <si>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</si>
  <si>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</si>
  <si>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</si>
  <si>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</si>
  <si>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</si>
  <si>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</si>
  <si>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</si>
  <si>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</si>
  <si>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</si>
  <si>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</si>
  <si>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</si>
  <si>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</si>
  <si>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</si>
  <si>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</si>
  <si>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</si>
  <si>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</si>
  <si>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</si>
  <si>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</si>
  <si>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</si>
  <si>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</si>
  <si>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</si>
  <si>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</si>
  <si>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</si>
  <si>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</si>
  <si>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</si>
  <si>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</si>
  <si>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</si>
  <si>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</si>
  <si>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</si>
  <si>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</si>
  <si>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</si>
  <si>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</si>
  <si>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</si>
  <si>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</si>
  <si>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</si>
  <si>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</si>
  <si>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</si>
  <si>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</si>
  <si>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</si>
  <si>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</si>
  <si>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</si>
  <si>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</si>
  <si>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</si>
  <si>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</si>
  <si>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</si>
  <si>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</si>
  <si>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</si>
  <si>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</si>
  <si>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</si>
  <si>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</si>
  <si>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</si>
  <si>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</si>
  <si>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</si>
  <si>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</si>
  <si>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</si>
  <si>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</si>
  <si>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</si>
  <si>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</si>
  <si>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</si>
  <si>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</si>
  <si>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</si>
  <si>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</si>
  <si>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</si>
  <si>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</si>
  <si>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</si>
  <si>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</si>
  <si>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</si>
  <si>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</si>
  <si>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</si>
  <si>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</si>
  <si>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</si>
  <si>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</si>
  <si>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</si>
  <si>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</si>
  <si>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</si>
  <si>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</si>
  <si>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</si>
  <si>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</si>
  <si>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</si>
  <si>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</si>
  <si>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</si>
  <si>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</si>
  <si>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</si>
  <si>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</si>
  <si>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</si>
  <si>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</si>
  <si>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</si>
  <si>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</si>
  <si>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</si>
  <si>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</si>
  <si>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</si>
  <si>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</si>
  <si>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</si>
  <si>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</si>
  <si>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</si>
  <si>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</si>
  <si>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</si>
  <si>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</si>
  <si>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</si>
  <si>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</si>
  <si>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</si>
  <si>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</si>
  <si>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</si>
  <si>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</si>
  <si>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</si>
  <si>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</si>
  <si>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</si>
  <si>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</si>
  <si>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</si>
  <si>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</si>
  <si>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</si>
  <si>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</si>
  <si>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</si>
  <si>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</si>
  <si>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</si>
  <si>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</si>
  <si>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</si>
  <si>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</si>
  <si>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</si>
  <si>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</si>
  <si>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</si>
  <si>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</si>
  <si>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</si>
  <si>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</si>
  <si>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</si>
  <si>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</si>
  <si>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</si>
  <si>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</si>
  <si>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</si>
  <si>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</si>
  <si>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</si>
  <si>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</si>
  <si>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</si>
  <si>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</si>
  <si>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</si>
  <si>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</si>
  <si>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</si>
  <si>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</si>
  <si>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</si>
  <si>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</si>
  <si>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</si>
  <si>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</si>
  <si>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</si>
  <si>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</si>
  <si>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</si>
  <si>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</si>
  <si>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</si>
  <si>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</si>
  <si>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</si>
  <si>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</si>
  <si>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</si>
  <si>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</si>
  <si>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</si>
  <si>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</si>
  <si>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</si>
  <si>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</si>
  <si>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</si>
  <si>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</si>
  <si>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</si>
  <si>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</si>
  <si>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</si>
  <si>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</si>
  <si>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</si>
  <si>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</si>
  <si>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</si>
  <si>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</si>
  <si>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</si>
  <si>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</si>
  <si>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</si>
  <si>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</si>
  <si>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</si>
  <si>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</si>
  <si>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</si>
  <si>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</si>
  <si>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</si>
  <si>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</si>
  <si>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</si>
  <si>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</si>
  <si>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</si>
  <si>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</si>
  <si>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</si>
  <si>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</si>
  <si>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</si>
  <si>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</si>
  <si>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</si>
  <si>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</si>
  <si>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</si>
  <si>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</si>
  <si>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</si>
  <si>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</si>
  <si>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</si>
  <si>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</si>
  <si>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</si>
  <si>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</si>
  <si>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</si>
  <si>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</si>
  <si>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</si>
  <si>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</si>
  <si>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</si>
  <si>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</si>
  <si>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</si>
  <si>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</si>
  <si>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</si>
  <si>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</si>
  <si>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</si>
  <si>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</si>
  <si>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</si>
  <si>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</si>
  <si>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</si>
  <si>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</si>
  <si>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</si>
  <si>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</si>
  <si>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</si>
  <si>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</si>
  <si>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</si>
  <si>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</si>
  <si>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</si>
  <si>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</si>
  <si>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</si>
  <si>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</si>
  <si>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</si>
  <si>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</si>
  <si>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</si>
  <si>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</si>
  <si>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</si>
  <si>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</si>
  <si>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</si>
  <si>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</si>
  <si>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</si>
  <si>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</si>
  <si>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</si>
  <si>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</si>
  <si>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</si>
  <si>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</si>
  <si>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</si>
  <si>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</si>
  <si>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</si>
  <si>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</si>
  <si>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</si>
  <si>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</si>
  <si>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</si>
  <si>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</si>
  <si>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</si>
  <si>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</si>
  <si>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</si>
  <si>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</si>
  <si>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</si>
  <si>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</si>
  <si>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</si>
  <si>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</si>
  <si>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</si>
  <si>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</si>
  <si>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</si>
  <si>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</si>
  <si>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</si>
  <si>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</si>
  <si>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</si>
  <si>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</si>
  <si>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</si>
  <si>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</si>
  <si>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</si>
  <si>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</si>
  <si>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</si>
  <si>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</si>
  <si>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</si>
  <si>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</si>
  <si>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</si>
  <si>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</si>
  <si>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</si>
  <si>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</si>
  <si>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</si>
  <si>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</si>
  <si>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</si>
  <si>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</si>
  <si>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</si>
  <si>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</si>
  <si>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</si>
  <si>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</si>
  <si>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</si>
  <si>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</si>
  <si>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</si>
  <si>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</si>
  <si>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</si>
  <si>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</si>
  <si>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</si>
  <si>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</si>
  <si>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</si>
  <si>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</si>
  <si>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</si>
  <si>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</si>
  <si>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</si>
  <si>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</si>
  <si>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</si>
  <si>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</si>
  <si>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</si>
  <si>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</si>
  <si>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</si>
  <si>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</si>
  <si>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</si>
  <si>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</si>
  <si>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</si>
  <si>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</si>
  <si>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</si>
  <si>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</si>
  <si>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</si>
  <si>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</si>
  <si>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</si>
  <si>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</si>
  <si>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</si>
  <si>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</si>
  <si>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</si>
  <si>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</si>
  <si>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</si>
  <si>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</si>
  <si>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</si>
  <si>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</si>
  <si>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</si>
  <si>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</si>
  <si>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</si>
  <si>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</si>
  <si>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</si>
  <si>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</si>
  <si>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</si>
  <si>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</si>
  <si>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</si>
  <si>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</si>
  <si>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</si>
  <si>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</si>
  <si>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</si>
  <si>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</si>
  <si>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</si>
  <si>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</si>
  <si>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</si>
  <si>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</si>
  <si>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</si>
  <si>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</si>
  <si>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</si>
  <si>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</si>
  <si>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</si>
  <si>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</si>
  <si>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</si>
  <si>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</si>
  <si>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</si>
  <si>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</si>
  <si>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</si>
  <si>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</si>
  <si>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</si>
  <si>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</si>
  <si>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</si>
  <si>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</si>
  <si>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</si>
  <si>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</si>
  <si>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</si>
  <si>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</si>
  <si>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</si>
  <si>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</si>
  <si>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</si>
  <si>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</si>
  <si>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</si>
  <si>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</si>
  <si>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</si>
  <si>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</si>
  <si>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</si>
  <si>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</si>
  <si>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</si>
  <si>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</si>
  <si>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</si>
  <si>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</si>
  <si>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</si>
  <si>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</si>
  <si>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</si>
  <si>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</si>
  <si>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</si>
  <si>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</si>
  <si>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</si>
  <si>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</si>
  <si>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</si>
  <si>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</si>
  <si>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</si>
  <si>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</si>
  <si>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</si>
  <si>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</si>
  <si>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</si>
  <si>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</si>
  <si>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</si>
  <si>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</si>
  <si>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</si>
  <si>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</si>
  <si>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</si>
  <si>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</si>
  <si>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</si>
  <si>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</si>
  <si>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</si>
  <si>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</si>
  <si>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</si>
  <si>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</si>
  <si>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</si>
  <si>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</si>
  <si>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</si>
  <si>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</si>
  <si>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</si>
  <si>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</si>
  <si>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</si>
  <si>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</si>
  <si>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</si>
  <si>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</si>
  <si>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</si>
  <si>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</si>
  <si>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</si>
  <si>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</si>
  <si>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</si>
  <si>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</si>
  <si>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</si>
  <si>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</si>
  <si>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</si>
  <si>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</si>
  <si>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</si>
  <si>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</si>
  <si>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</si>
  <si>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</si>
  <si>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</si>
  <si>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</si>
  <si>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</si>
  <si>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</si>
  <si>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</si>
  <si>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</si>
  <si>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</si>
  <si>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</si>
  <si>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</si>
  <si>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</si>
  <si>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</si>
  <si>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</si>
  <si>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</si>
  <si>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</si>
  <si>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</si>
  <si>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</si>
  <si>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</si>
  <si>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</si>
  <si>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</si>
  <si>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</si>
  <si>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</si>
  <si>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</si>
  <si>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</si>
  <si>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</si>
  <si>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</si>
  <si>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</si>
  <si>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</si>
  <si>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</si>
  <si>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</si>
  <si>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</si>
  <si>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</si>
  <si>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</si>
  <si>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</si>
  <si>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</si>
  <si>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</si>
  <si>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</si>
  <si>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</si>
  <si>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</si>
  <si>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</si>
  <si>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</si>
  <si>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</si>
  <si>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</si>
  <si>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</si>
  <si>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</si>
  <si>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</si>
  <si>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</si>
  <si>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</si>
  <si>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</si>
  <si>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</si>
  <si>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</si>
  <si>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</si>
  <si>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</si>
  <si>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</si>
  <si>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</si>
  <si>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</si>
  <si>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</si>
  <si>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</si>
  <si>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</si>
  <si>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</si>
  <si>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</si>
  <si>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</si>
  <si>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</si>
  <si>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</si>
  <si>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</si>
  <si>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</si>
  <si>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</si>
  <si>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</si>
  <si>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</si>
  <si>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</si>
  <si>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</si>
  <si>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</si>
  <si>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</si>
  <si>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</si>
  <si>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</si>
  <si>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</si>
  <si>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</si>
  <si>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</si>
  <si>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</si>
  <si>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</si>
  <si>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</si>
  <si>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</si>
  <si>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</si>
  <si>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</si>
  <si>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</si>
  <si>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</si>
  <si>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</si>
  <si>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</si>
  <si>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</si>
  <si>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</si>
  <si>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</si>
  <si>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</si>
  <si>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</si>
  <si>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</si>
  <si>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</si>
  <si>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</si>
  <si>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</si>
  <si>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</si>
  <si>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</si>
  <si>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</si>
  <si>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</si>
  <si>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</si>
  <si>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</si>
  <si>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</si>
  <si>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</si>
  <si>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</si>
  <si>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</si>
  <si>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</si>
  <si>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</si>
  <si>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</si>
  <si>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</si>
  <si>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</si>
  <si>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</si>
  <si>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</si>
  <si>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</si>
  <si>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</si>
  <si>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</si>
  <si>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</si>
  <si>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</si>
  <si>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</si>
  <si>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</si>
  <si>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</si>
  <si>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</si>
  <si>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</si>
  <si>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</si>
  <si>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</si>
  <si>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</si>
  <si>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</si>
  <si>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</si>
  <si>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</si>
  <si>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</si>
  <si>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</si>
  <si>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</si>
  <si>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</si>
  <si>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</si>
  <si>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</si>
  <si>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</si>
  <si>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</si>
  <si>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</si>
  <si>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</si>
  <si>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</si>
  <si>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</si>
  <si>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</si>
  <si>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</si>
  <si>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</si>
  <si>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</si>
  <si>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</si>
  <si>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</si>
  <si>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</si>
  <si>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</si>
  <si>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</si>
  <si>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</si>
  <si>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</si>
  <si>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</si>
  <si>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</si>
  <si>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</si>
  <si>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</si>
  <si>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</si>
  <si>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</si>
  <si>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</si>
  <si>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</si>
  <si>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</si>
  <si>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</si>
  <si>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</si>
  <si>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</si>
  <si>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</si>
  <si>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</si>
  <si>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</si>
  <si>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</si>
  <si>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</si>
  <si>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</si>
  <si>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</si>
  <si>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</si>
  <si>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</si>
  <si>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</si>
  <si>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</si>
  <si>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</si>
  <si>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</si>
  <si>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</si>
  <si>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</si>
  <si>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</si>
  <si>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</si>
  <si>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</si>
  <si>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</si>
  <si>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</si>
  <si>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</si>
  <si>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</si>
  <si>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</si>
  <si>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</si>
  <si>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</si>
  <si>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</si>
  <si>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</si>
  <si>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</si>
  <si>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</si>
  <si>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</si>
  <si>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</si>
  <si>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</si>
  <si>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</si>
  <si>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</si>
  <si>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</si>
  <si>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</si>
  <si>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</si>
  <si>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</si>
  <si>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</si>
  <si>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</si>
  <si>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</si>
  <si>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</si>
  <si>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</si>
  <si>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</si>
  <si>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</si>
  <si>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</si>
  <si>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</si>
  <si>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</si>
  <si>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</si>
  <si>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</si>
  <si>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</si>
  <si>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</si>
  <si>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</si>
  <si>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</si>
  <si>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</si>
  <si>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</si>
  <si>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</si>
  <si>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</si>
  <si>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</si>
  <si>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</si>
  <si>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</si>
  <si>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</si>
  <si>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</si>
  <si>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</si>
  <si>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</si>
  <si>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</si>
  <si>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</si>
  <si>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</si>
  <si>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</si>
  <si>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</si>
  <si>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</si>
  <si>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</si>
  <si>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</si>
  <si>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</si>
  <si>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</si>
  <si>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</si>
  <si>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</si>
  <si>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</si>
  <si>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</si>
  <si>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</si>
  <si>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</si>
  <si>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</si>
  <si>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</si>
  <si>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</si>
  <si>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</si>
  <si>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</si>
  <si>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</si>
  <si>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</si>
  <si>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</si>
  <si>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</si>
  <si>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</si>
  <si>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</si>
  <si>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</si>
  <si>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</si>
  <si>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</si>
  <si>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</si>
  <si>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</si>
  <si>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</si>
  <si>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</si>
  <si>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</si>
  <si>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</si>
  <si>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</si>
  <si>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</si>
  <si>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</si>
  <si>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</si>
  <si>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</si>
  <si>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</si>
  <si>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</si>
  <si>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</si>
  <si>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</si>
  <si>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</si>
  <si>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</si>
  <si>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</si>
  <si>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</si>
  <si>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</si>
  <si>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</si>
  <si>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</si>
  <si>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</si>
  <si>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</si>
  <si>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</si>
  <si>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</si>
  <si>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</si>
  <si>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</si>
  <si>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</si>
  <si>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</si>
  <si>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</si>
  <si>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</si>
  <si>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</si>
  <si>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</si>
  <si>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</si>
  <si>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</si>
  <si>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</si>
  <si>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</si>
  <si>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</si>
  <si>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</si>
  <si>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</si>
  <si>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</si>
  <si>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</si>
  <si>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</si>
  <si>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</si>
  <si>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</si>
  <si>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</si>
  <si>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</si>
  <si>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</si>
  <si>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</si>
  <si>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</si>
  <si>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</si>
  <si>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</si>
  <si>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</si>
  <si>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</si>
  <si>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</si>
  <si>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</si>
  <si>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</si>
  <si>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</si>
  <si>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</si>
  <si>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</si>
  <si>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</si>
  <si>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</si>
  <si>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</si>
  <si>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</si>
  <si>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</si>
  <si>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</si>
  <si>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</si>
  <si>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</si>
  <si>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</si>
  <si>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</si>
  <si>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</si>
  <si>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</si>
  <si>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</si>
  <si>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</si>
  <si>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</si>
  <si>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</si>
  <si>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</si>
  <si>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</si>
  <si>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</si>
  <si>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</si>
  <si>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</si>
  <si>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</si>
  <si>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</si>
  <si>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</si>
  <si>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</si>
  <si>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</si>
  <si>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</si>
  <si>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</si>
  <si>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</si>
  <si>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</si>
  <si>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</si>
  <si>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</si>
  <si>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</si>
  <si>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</si>
  <si>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</si>
  <si>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</si>
  <si>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</si>
  <si>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</si>
  <si>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</si>
  <si>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</si>
  <si>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</si>
  <si>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</si>
  <si>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</si>
  <si>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</si>
  <si>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</si>
  <si>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</si>
  <si>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</si>
  <si>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</si>
  <si>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</si>
  <si>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</si>
  <si>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</si>
  <si>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</si>
  <si>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</si>
  <si>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</si>
  <si>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</si>
  <si>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</si>
  <si>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</si>
  <si>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</si>
  <si>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</si>
  <si>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</si>
  <si>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</si>
  <si>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</si>
  <si>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</si>
  <si>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</si>
  <si>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</si>
  <si>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</si>
  <si>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</si>
  <si>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</si>
  <si>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</si>
  <si>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</si>
  <si>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</si>
  <si>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</si>
  <si>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</si>
  <si>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</si>
  <si>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</si>
  <si>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</si>
  <si>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</si>
  <si>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</si>
  <si>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</si>
  <si>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</si>
  <si>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</si>
  <si>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</si>
  <si>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</si>
  <si>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</si>
  <si>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</si>
  <si>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</si>
  <si>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</si>
  <si>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</si>
  <si>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</si>
  <si>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</si>
  <si>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</si>
  <si>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</si>
  <si>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</si>
  <si>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</si>
  <si>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</si>
  <si>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</si>
  <si>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</si>
  <si>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</si>
  <si>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</si>
  <si>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</si>
  <si>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</si>
  <si>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</si>
  <si>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</si>
  <si>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</si>
  <si>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</si>
  <si>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</si>
  <si>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</si>
  <si>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</si>
  <si>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</si>
  <si>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</si>
  <si>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</si>
  <si>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</si>
  <si>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</si>
  <si>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</si>
  <si>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</si>
  <si>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</si>
  <si>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</si>
  <si>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</si>
  <si>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</si>
  <si>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</si>
  <si>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</si>
  <si>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</si>
  <si>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</si>
  <si>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</si>
  <si>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</si>
  <si>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</si>
  <si>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</si>
  <si>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</si>
  <si>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</si>
  <si>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</si>
  <si>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</si>
  <si>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</si>
  <si>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</si>
  <si>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</si>
  <si>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</si>
  <si>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</si>
  <si>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</si>
  <si>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</si>
  <si>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</si>
  <si>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</si>
  <si>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</si>
  <si>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</si>
  <si>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</si>
  <si>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</si>
  <si>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</si>
  <si>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</si>
  <si>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</si>
  <si>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</si>
  <si>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</si>
  <si>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</si>
  <si>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</si>
  <si>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</si>
  <si>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</si>
  <si>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</si>
  <si>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</si>
  <si>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</si>
  <si>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</si>
  <si>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</si>
  <si>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</si>
  <si>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</si>
  <si>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</si>
  <si>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</si>
  <si>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</si>
  <si>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</si>
  <si>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</si>
  <si>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</si>
  <si>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</si>
  <si>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</si>
  <si>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</si>
  <si>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</si>
  <si>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</si>
  <si>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</si>
  <si>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</si>
  <si>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</si>
  <si>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</si>
  <si>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</si>
  <si>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</si>
  <si>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</si>
  <si>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</si>
  <si>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</si>
  <si>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</si>
  <si>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</si>
  <si>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</si>
  <si>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</si>
  <si>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</si>
  <si>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</si>
  <si>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</si>
  <si>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</si>
  <si>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</si>
  <si>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</si>
  <si>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</si>
  <si>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</si>
  <si>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</si>
  <si>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</si>
  <si>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</si>
  <si>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</si>
  <si>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</si>
  <si>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</si>
  <si>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</si>
  <si>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</si>
  <si>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</si>
  <si>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</si>
  <si>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</si>
  <si>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</si>
  <si>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</si>
  <si>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</si>
  <si>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</si>
  <si>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</si>
  <si>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</si>
  <si>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</si>
  <si>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</si>
  <si>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</si>
  <si>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</si>
  <si>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</si>
  <si>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</si>
  <si>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</si>
  <si>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</si>
  <si>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</si>
  <si>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</si>
  <si>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</si>
  <si>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</si>
  <si>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</si>
  <si>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</si>
  <si>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</si>
  <si>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</si>
  <si>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</si>
  <si>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</si>
  <si>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</si>
  <si>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</si>
  <si>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</si>
  <si>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</si>
  <si>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</si>
  <si>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</si>
  <si>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</si>
  <si>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</si>
  <si>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</si>
  <si>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</si>
  <si>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</si>
  <si>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</si>
  <si>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</si>
  <si>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</si>
  <si>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</si>
  <si>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</si>
  <si>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</si>
  <si>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</si>
  <si>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</si>
  <si>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</si>
  <si>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</si>
  <si>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</si>
  <si>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</si>
  <si>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</si>
  <si>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</si>
  <si>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</si>
  <si>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</si>
  <si>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</si>
  <si>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</si>
  <si>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</si>
  <si>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</si>
  <si>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</si>
  <si>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</si>
  <si>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</si>
  <si>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</si>
  <si>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</si>
  <si>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</si>
  <si>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</si>
  <si>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</si>
  <si>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</si>
  <si>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</si>
  <si>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</si>
  <si>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</si>
  <si>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</si>
  <si>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</si>
  <si>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</si>
  <si>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</si>
  <si>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</si>
  <si>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</si>
  <si>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</si>
  <si>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</si>
  <si>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</si>
  <si>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</si>
  <si>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</si>
  <si>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</si>
  <si>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</si>
  <si>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</si>
  <si>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</si>
  <si>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</si>
  <si>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</si>
  <si>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</si>
  <si>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</si>
  <si>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</si>
  <si>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</si>
  <si>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</si>
  <si>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</si>
  <si>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</si>
  <si>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</si>
  <si>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</si>
  <si>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</si>
  <si>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</si>
  <si>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</si>
  <si>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</si>
  <si>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</si>
  <si>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</si>
  <si>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</si>
  <si>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</si>
  <si>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</si>
  <si>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</si>
  <si>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</si>
  <si>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</si>
  <si>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</si>
  <si>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</si>
  <si>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</si>
  <si>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</si>
  <si>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</si>
  <si>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</si>
  <si>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</si>
  <si>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</si>
  <si>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</si>
  <si>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</si>
  <si>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</si>
  <si>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</si>
  <si>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</si>
  <si>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</si>
  <si>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</si>
  <si>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</si>
  <si>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</si>
  <si>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</si>
  <si>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</si>
  <si>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</si>
  <si>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</si>
  <si>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</si>
  <si>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</si>
  <si>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</si>
  <si>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</si>
  <si>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</si>
  <si>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</si>
  <si>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</si>
  <si>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</si>
  <si>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</si>
  <si>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</si>
  <si>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</si>
  <si>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</si>
  <si>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</si>
  <si>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</si>
  <si>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</si>
  <si>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</si>
  <si>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</si>
  <si>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</si>
  <si>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</si>
  <si>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</si>
  <si>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</si>
  <si>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</si>
  <si>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</si>
  <si>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</si>
  <si>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</si>
  <si>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</si>
  <si>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</si>
  <si>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</si>
  <si>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</si>
  <si>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</si>
  <si>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</si>
  <si>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</si>
  <si>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</si>
  <si>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</si>
  <si>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</si>
  <si>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</si>
  <si>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</si>
  <si>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</si>
  <si>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</si>
  <si>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</si>
  <si>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</si>
  <si>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</si>
  <si>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</si>
  <si>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</si>
  <si>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</si>
  <si>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</si>
  <si>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</si>
  <si>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</si>
  <si>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</si>
  <si>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</si>
  <si>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</si>
  <si>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</si>
  <si>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</si>
  <si>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</si>
  <si>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</si>
  <si>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</si>
  <si>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</si>
  <si>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</si>
  <si>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</si>
  <si>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</si>
  <si>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</si>
  <si>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</si>
  <si>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</si>
  <si>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</si>
  <si>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</si>
  <si>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</si>
  <si>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</si>
  <si>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</si>
  <si>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</si>
  <si>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</si>
  <si>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</si>
  <si>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</si>
  <si>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</si>
  <si>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</si>
  <si>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</si>
  <si>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</si>
  <si>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</si>
  <si>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</si>
  <si>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</si>
  <si>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</si>
  <si>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</si>
  <si>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</si>
  <si>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</si>
  <si>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</si>
  <si>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</si>
  <si>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</si>
  <si>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</si>
  <si>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</si>
  <si>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</si>
  <si>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</si>
  <si>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</si>
  <si>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</si>
  <si>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</si>
  <si>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</si>
  <si>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</si>
  <si>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</si>
  <si>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</si>
  <si>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</si>
  <si>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</si>
  <si>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</si>
  <si>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</si>
  <si>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</si>
  <si>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</si>
  <si>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</si>
  <si>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</si>
  <si>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</si>
  <si>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</si>
  <si>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</si>
  <si>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</si>
  <si>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</si>
  <si>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</si>
  <si>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</si>
  <si>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</si>
  <si>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</si>
  <si>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</si>
  <si>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</si>
  <si>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</si>
  <si>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</si>
  <si>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</si>
  <si>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</si>
  <si>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</si>
  <si>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</si>
  <si>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</si>
  <si>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</si>
  <si>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</si>
  <si>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</si>
  <si>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</si>
  <si>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</si>
  <si>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</si>
  <si>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</si>
  <si>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</si>
  <si>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</si>
  <si>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</si>
  <si>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</si>
  <si>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</si>
  <si>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</si>
  <si>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</si>
  <si>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</si>
  <si>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</si>
  <si>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</si>
  <si>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</si>
  <si>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</si>
  <si>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</si>
  <si>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</si>
  <si>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</si>
  <si>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</si>
  <si>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</si>
  <si>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</si>
  <si>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</si>
  <si>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</si>
  <si>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</si>
  <si>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</si>
  <si>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</si>
  <si>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</si>
  <si>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</si>
  <si>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</si>
  <si>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</si>
  <si>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</si>
  <si>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</si>
  <si>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</si>
  <si>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</si>
  <si>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</si>
  <si>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</si>
  <si>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</si>
  <si>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</si>
  <si>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</si>
  <si>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</si>
  <si>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</si>
  <si>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</si>
  <si>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</si>
  <si>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</si>
  <si>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</si>
  <si>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</si>
  <si>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</si>
  <si>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</si>
  <si>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</si>
  <si>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</si>
  <si>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</si>
  <si>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</si>
  <si>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</si>
  <si>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</si>
  <si>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</si>
  <si>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</si>
  <si>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</si>
  <si>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</si>
  <si>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</si>
  <si>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</si>
  <si>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</si>
  <si>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</si>
  <si>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</si>
  <si>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</si>
  <si>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</si>
  <si>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</si>
  <si>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</si>
  <si>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</si>
  <si>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</si>
  <si>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</si>
  <si>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</si>
  <si>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</si>
  <si>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</si>
  <si>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</si>
  <si>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</si>
  <si>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</si>
  <si>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</si>
  <si>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</si>
  <si>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</si>
  <si>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</si>
  <si>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</si>
  <si>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</si>
  <si>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</si>
  <si>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</si>
  <si>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</si>
  <si>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</si>
  <si>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</si>
  <si>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</si>
  <si>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</si>
  <si>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</si>
  <si>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</si>
  <si>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</si>
  <si>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</si>
  <si>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</si>
  <si>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</si>
  <si>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</si>
  <si>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</si>
  <si>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</si>
  <si>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</si>
  <si>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</si>
  <si>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</si>
  <si>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</si>
  <si>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</si>
  <si>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</si>
  <si>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</si>
  <si>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</si>
  <si>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</si>
  <si>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</si>
  <si>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</si>
  <si>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</si>
  <si>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</si>
  <si>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</si>
  <si>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</si>
  <si>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</si>
  <si>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</si>
  <si>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</si>
  <si>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</si>
  <si>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</si>
  <si>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</si>
  <si>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</si>
  <si>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</si>
  <si>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</si>
  <si>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</si>
  <si>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</si>
  <si>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</si>
  <si>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</si>
  <si>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</si>
  <si>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</si>
  <si>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</si>
  <si>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</si>
  <si>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</si>
  <si>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</si>
  <si>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</si>
  <si>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</si>
  <si>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</si>
  <si>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</si>
  <si>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</si>
  <si>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</si>
  <si>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</si>
  <si>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</si>
  <si>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</si>
  <si>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</si>
  <si>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</si>
  <si>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</si>
  <si>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</si>
  <si>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</si>
  <si>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</si>
  <si>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</si>
  <si>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</si>
  <si>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</si>
  <si>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</si>
  <si>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</si>
  <si>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</si>
  <si>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</si>
  <si>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</si>
  <si>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</si>
  <si>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</si>
  <si>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</si>
  <si>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</si>
  <si>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</si>
  <si>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</si>
  <si>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</si>
  <si>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</si>
  <si>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</si>
  <si>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</si>
  <si>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</si>
  <si>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</si>
  <si>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</si>
  <si>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</si>
  <si>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</si>
  <si>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</si>
  <si>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</si>
  <si>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</si>
  <si>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</si>
  <si>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</si>
  <si>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</si>
  <si>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</si>
  <si>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</si>
  <si>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</si>
  <si>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</si>
  <si>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</si>
  <si>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</si>
  <si>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</si>
  <si>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</si>
  <si>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</si>
  <si>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</si>
  <si>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</si>
  <si>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</si>
  <si>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</si>
  <si>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</si>
  <si>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</si>
  <si>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</si>
  <si>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</si>
  <si>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</si>
  <si>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</si>
  <si>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</si>
  <si>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</si>
  <si>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</si>
  <si>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</si>
  <si>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</si>
  <si>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</si>
  <si>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</si>
  <si>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</si>
  <si>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</si>
  <si>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</si>
  <si>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</si>
  <si>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</si>
  <si>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</si>
  <si>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</si>
  <si>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</si>
  <si>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</si>
  <si>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</si>
  <si>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</si>
  <si>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</si>
  <si>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</si>
  <si>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</si>
  <si>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</si>
  <si>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</si>
  <si>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</si>
  <si>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</si>
  <si>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</si>
  <si>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</si>
  <si>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</si>
  <si>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</si>
  <si>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</si>
  <si>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</si>
  <si>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</si>
  <si>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</si>
  <si>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</si>
  <si>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</si>
  <si>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</si>
  <si>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</si>
  <si>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</si>
  <si>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</si>
  <si>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</si>
  <si>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</si>
  <si>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</si>
  <si>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</si>
  <si>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</si>
  <si>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</si>
  <si>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</si>
  <si>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</si>
  <si>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</si>
  <si>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</si>
  <si>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</si>
  <si>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</si>
  <si>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</si>
  <si>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</si>
  <si>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</si>
  <si>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</si>
  <si>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</si>
  <si>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</si>
  <si>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</si>
  <si>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</si>
  <si>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</si>
  <si>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</si>
  <si>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</si>
  <si>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</si>
  <si>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</si>
  <si>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</si>
  <si>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</si>
  <si>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</si>
  <si>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</si>
  <si>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</si>
  <si>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</si>
  <si>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</si>
  <si>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</si>
  <si>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</si>
  <si>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</si>
  <si>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</si>
  <si>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</si>
  <si>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</si>
  <si>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</si>
  <si>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</si>
  <si>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</si>
  <si>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</si>
  <si>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</si>
  <si>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</si>
  <si>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</si>
  <si>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</si>
  <si>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</si>
  <si>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</si>
  <si>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</si>
  <si>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</si>
  <si>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</si>
  <si>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</si>
  <si>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</si>
  <si>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</si>
  <si>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</si>
  <si>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</si>
  <si>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</si>
  <si>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</si>
  <si>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</si>
  <si>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</si>
  <si>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</si>
  <si>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</si>
  <si>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</si>
  <si>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</si>
  <si>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</si>
  <si>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</si>
  <si>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</si>
  <si>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</si>
  <si>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</si>
  <si>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</si>
  <si>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</si>
  <si>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</si>
  <si>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</si>
  <si>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</si>
  <si>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</si>
  <si>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</si>
  <si>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</si>
  <si>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</si>
  <si>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</si>
  <si>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</si>
  <si>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</si>
  <si>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</si>
  <si>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</si>
  <si>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</si>
  <si>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</si>
  <si>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</si>
  <si>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</si>
  <si>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</si>
  <si>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</si>
  <si>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</si>
  <si>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</si>
  <si>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</si>
  <si>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</si>
  <si>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</si>
  <si>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</si>
  <si>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</si>
  <si>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</si>
  <si>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</si>
  <si>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</si>
  <si>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</si>
  <si>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</si>
  <si>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</si>
  <si>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</si>
  <si>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</si>
  <si>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</si>
  <si>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</si>
  <si>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</si>
  <si>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</si>
  <si>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</si>
  <si>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</si>
  <si>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</si>
  <si>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</si>
  <si>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</si>
  <si>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</si>
  <si>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</si>
  <si>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</si>
  <si>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</si>
  <si>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</si>
  <si>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</si>
  <si>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</si>
  <si>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</si>
  <si>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</si>
  <si>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</si>
  <si>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</si>
  <si>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</si>
  <si>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</si>
  <si>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</si>
  <si>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</si>
  <si>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</si>
  <si>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</si>
  <si>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</si>
  <si>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</si>
  <si>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</si>
  <si>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</si>
  <si>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</si>
  <si>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</si>
  <si>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</si>
  <si>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</si>
  <si>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</si>
  <si>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</si>
  <si>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</si>
  <si>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</si>
  <si>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</si>
  <si>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</si>
  <si>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</si>
  <si>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</si>
  <si>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</si>
  <si>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</si>
  <si>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</si>
  <si>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</si>
  <si>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</si>
  <si>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</si>
  <si>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</si>
  <si>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</si>
  <si>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</si>
  <si>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</si>
  <si>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</si>
  <si>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</si>
  <si>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</si>
  <si>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</si>
  <si>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</si>
  <si>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</si>
  <si>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</si>
  <si>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</si>
  <si>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</si>
  <si>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</si>
  <si>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</si>
  <si>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</si>
  <si>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</si>
  <si>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</si>
  <si>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</si>
  <si>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</si>
  <si>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</si>
  <si>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</si>
  <si>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</si>
  <si>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</si>
  <si>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</si>
  <si>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</si>
  <si>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</si>
  <si>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</si>
  <si>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</si>
  <si>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</si>
  <si>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</si>
  <si>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</si>
  <si>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</si>
  <si>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</si>
  <si>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</si>
  <si>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</si>
  <si>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</si>
  <si>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</si>
  <si>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</si>
  <si>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</si>
  <si>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</si>
  <si>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</si>
  <si>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</si>
  <si>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</si>
  <si>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</si>
  <si>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</si>
  <si>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</si>
  <si>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</si>
  <si>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</si>
  <si>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</si>
  <si>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</si>
  <si>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</si>
  <si>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</si>
  <si>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</si>
  <si>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</si>
  <si>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</si>
  <si>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</si>
  <si>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</si>
  <si>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</si>
  <si>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</si>
  <si>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</si>
  <si>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</si>
  <si>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</si>
  <si>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</si>
  <si>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</si>
  <si>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</si>
  <si>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</si>
  <si>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</si>
  <si>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</si>
  <si>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</si>
  <si>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</si>
  <si>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</si>
  <si>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</si>
  <si>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</si>
  <si>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</si>
  <si>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</si>
  <si>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</si>
  <si>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</si>
  <si>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</si>
  <si>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</si>
  <si>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</si>
  <si>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</si>
  <si>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</si>
  <si>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</si>
  <si>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</si>
  <si>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</si>
  <si>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</si>
  <si>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</si>
  <si>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</si>
  <si>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</si>
  <si>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</si>
  <si>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</si>
  <si>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</si>
  <si>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</si>
  <si>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</si>
  <si>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</si>
  <si>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</si>
  <si>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</si>
  <si>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</si>
  <si>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</si>
  <si>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</si>
  <si>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</si>
  <si>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</si>
  <si>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</si>
  <si>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</si>
  <si>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</si>
  <si>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</si>
  <si>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</si>
  <si>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</si>
  <si>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</si>
  <si>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</si>
  <si>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</si>
  <si>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</si>
  <si>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</si>
  <si>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</si>
  <si>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</si>
  <si>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</si>
  <si>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</si>
  <si>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</si>
  <si>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</si>
  <si>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</si>
  <si>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</si>
  <si>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</si>
  <si>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</si>
  <si>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</si>
  <si>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</si>
  <si>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</si>
  <si>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</si>
  <si>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</si>
  <si>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</si>
  <si>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</si>
  <si>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</si>
  <si>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</si>
  <si>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</si>
  <si>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</si>
  <si>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</si>
  <si>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</si>
  <si>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</si>
  <si>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</si>
  <si>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</si>
  <si>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</si>
  <si>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</si>
  <si>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</si>
  <si>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</si>
  <si>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</si>
  <si>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</si>
  <si>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</si>
  <si>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</si>
  <si>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</si>
  <si>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</si>
  <si>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</si>
  <si>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</si>
  <si>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</si>
  <si>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</si>
  <si>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</si>
  <si>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</si>
  <si>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</si>
  <si>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</si>
  <si>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</si>
  <si>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</si>
  <si>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</si>
  <si>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</si>
  <si>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</si>
  <si>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</si>
  <si>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</si>
  <si>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</si>
  <si>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</si>
  <si>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</si>
  <si>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</si>
  <si>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</si>
  <si>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</si>
  <si>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</si>
  <si>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</si>
  <si>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</si>
  <si>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</si>
  <si>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</si>
  <si>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</si>
  <si>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</si>
  <si>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</si>
  <si>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</si>
  <si>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</si>
  <si>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</si>
  <si>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</si>
  <si>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</si>
  <si>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</si>
  <si>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</si>
  <si>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</si>
  <si>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</si>
  <si>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</si>
  <si>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</si>
  <si>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</si>
  <si>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</si>
  <si>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</si>
  <si>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</si>
  <si>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</si>
  <si>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</si>
  <si>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</si>
  <si>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</si>
  <si>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</si>
  <si>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</si>
  <si>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</si>
  <si>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</si>
  <si>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</si>
  <si>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</si>
  <si>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</si>
  <si>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</si>
  <si>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</si>
  <si>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</si>
  <si>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</si>
  <si>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</si>
  <si>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</si>
  <si>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</si>
  <si>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</si>
  <si>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</si>
  <si>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</si>
  <si>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</si>
  <si>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</si>
  <si>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</si>
  <si>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</si>
  <si>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</si>
  <si>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</si>
  <si>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</si>
  <si>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</si>
  <si>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</si>
  <si>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</si>
  <si>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</si>
  <si>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</si>
  <si>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</si>
  <si>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</si>
  <si>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</si>
  <si>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</si>
  <si>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</si>
  <si>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</si>
  <si>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</si>
  <si>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</si>
  <si>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</si>
  <si>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</si>
  <si>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</si>
  <si>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</si>
  <si>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</si>
  <si>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</si>
  <si>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</si>
  <si>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</si>
  <si>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</si>
  <si>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</si>
  <si>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</si>
  <si>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</si>
  <si>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</si>
  <si>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</si>
  <si>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</si>
  <si>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</si>
  <si>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</si>
  <si>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</si>
  <si>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</si>
  <si>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</si>
  <si>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</si>
  <si>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</si>
  <si>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</si>
  <si>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</si>
  <si>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</si>
  <si>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</si>
  <si>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</si>
  <si>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</si>
  <si>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</si>
  <si>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</si>
  <si>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</si>
  <si>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</si>
  <si>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</si>
  <si>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</si>
  <si>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</si>
  <si>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</si>
  <si>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</si>
  <si>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</si>
  <si>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</si>
  <si>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</si>
  <si>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</si>
  <si>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</si>
  <si>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</si>
  <si>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</si>
  <si>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</si>
  <si>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</si>
  <si>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</si>
  <si>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</si>
  <si>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</si>
  <si>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</si>
  <si>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</si>
  <si>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</si>
  <si>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</si>
  <si>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</si>
  <si>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</si>
  <si>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</si>
  <si>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</si>
  <si>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</si>
  <si>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</si>
  <si>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</si>
  <si>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</si>
  <si>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</si>
  <si>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</si>
  <si>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</si>
  <si>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</si>
  <si>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</si>
  <si>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</si>
  <si>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</si>
  <si>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</si>
  <si>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</si>
  <si>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</si>
  <si>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</si>
  <si>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</si>
  <si>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</si>
  <si>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</si>
  <si>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</si>
  <si>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</si>
  <si>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</si>
  <si>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</si>
  <si>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</si>
  <si>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</si>
  <si>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</si>
  <si>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</si>
  <si>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</si>
  <si>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</si>
  <si>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</si>
  <si>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</si>
  <si>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</si>
  <si>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</si>
  <si>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</si>
  <si>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</si>
  <si>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</si>
  <si>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</si>
  <si>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</si>
  <si>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</si>
  <si>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</si>
  <si>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</si>
  <si>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</si>
  <si>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</si>
  <si>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</si>
  <si>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</si>
  <si>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</si>
  <si>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</si>
  <si>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</si>
  <si>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</si>
  <si>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</si>
  <si>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</si>
  <si>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</si>
  <si>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</si>
  <si>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</si>
  <si>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</si>
  <si>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</si>
  <si>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</si>
  <si>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</si>
  <si>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</si>
  <si>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</si>
  <si>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</si>
  <si>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</si>
  <si>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</si>
  <si>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</si>
  <si>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</si>
  <si>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</si>
  <si>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</si>
  <si>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</si>
  <si>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</si>
  <si>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</si>
  <si>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</si>
  <si>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</si>
  <si>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</si>
  <si>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</si>
  <si>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</si>
  <si>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</si>
  <si>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</si>
  <si>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</si>
  <si>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</si>
  <si>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</si>
  <si>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</si>
  <si>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</si>
  <si>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</si>
  <si>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</si>
  <si>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</si>
  <si>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</si>
  <si>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</si>
  <si>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</si>
  <si>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</si>
  <si>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</si>
  <si>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</si>
  <si>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</si>
  <si>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</si>
  <si>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</si>
  <si>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</si>
  <si>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</si>
  <si>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</si>
  <si>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</si>
  <si>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</si>
  <si>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</si>
  <si>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</si>
  <si>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</si>
  <si>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</si>
  <si>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</si>
  <si>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</si>
  <si>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</si>
  <si>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</si>
  <si>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</si>
  <si>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</si>
  <si>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</si>
  <si>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</si>
  <si>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</si>
  <si>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</si>
  <si>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</si>
  <si>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</si>
  <si>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</si>
  <si>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</si>
  <si>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</si>
  <si>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</si>
  <si>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</si>
  <si>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</si>
  <si>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</si>
  <si>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</si>
  <si>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</si>
  <si>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</si>
  <si>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</si>
  <si>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</si>
  <si>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</si>
  <si>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</si>
  <si>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</si>
  <si>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</si>
  <si>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</si>
  <si>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</si>
  <si>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</si>
  <si>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</si>
  <si>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</si>
  <si>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</si>
  <si>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</si>
  <si>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</si>
  <si>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</si>
  <si>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</si>
  <si>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</si>
  <si>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</si>
  <si>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</si>
  <si>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</si>
  <si>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</si>
  <si>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</si>
  <si>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</si>
  <si>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</si>
  <si>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</si>
  <si>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</si>
  <si>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</si>
  <si>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</si>
  <si>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</si>
  <si>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</si>
  <si>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</si>
  <si>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</si>
  <si>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</si>
  <si>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</si>
  <si>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</si>
  <si>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</si>
  <si>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</si>
  <si>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</si>
  <si>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</si>
  <si>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</si>
  <si>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</si>
  <si>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</si>
  <si>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</si>
  <si>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</si>
  <si>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</si>
  <si>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</si>
  <si>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</si>
  <si>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</si>
  <si>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</si>
  <si>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</si>
  <si>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</si>
  <si>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</si>
  <si>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</si>
  <si>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</si>
  <si>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</si>
  <si>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</si>
  <si>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</si>
  <si>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</si>
  <si>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</si>
  <si>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</si>
  <si>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</si>
  <si>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</si>
  <si>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</si>
  <si>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</si>
  <si>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</si>
  <si>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</si>
  <si>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</si>
  <si>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</si>
  <si>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</si>
  <si>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</si>
  <si>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</si>
  <si>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</si>
  <si>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</si>
  <si>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</si>
  <si>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</si>
  <si>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</si>
  <si>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</si>
  <si>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</si>
  <si>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</si>
  <si>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</si>
  <si>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</si>
  <si>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</si>
  <si>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</si>
  <si>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</si>
  <si>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</si>
  <si>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</si>
  <si>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</si>
  <si>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</si>
  <si>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</si>
  <si>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</si>
  <si>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</si>
  <si>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</si>
  <si>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</si>
  <si>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</si>
  <si>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</si>
  <si>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</si>
  <si>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</si>
  <si>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</si>
  <si>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</si>
  <si>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</si>
  <si>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</si>
  <si>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</si>
  <si>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</si>
  <si>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</si>
  <si>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</si>
  <si>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</si>
  <si>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</si>
  <si>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</si>
  <si>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</si>
  <si>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</si>
  <si>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</si>
  <si>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</si>
  <si>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</si>
  <si>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</si>
  <si>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</si>
  <si>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</si>
  <si>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</si>
  <si>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</si>
  <si>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</si>
  <si>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</si>
  <si>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</si>
  <si>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</si>
  <si>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</si>
  <si>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</si>
  <si>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</si>
  <si>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</si>
  <si>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</si>
  <si>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</si>
  <si>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</si>
  <si>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</si>
  <si>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</si>
  <si>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</si>
  <si>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</si>
  <si>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</si>
  <si>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</si>
  <si>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</si>
  <si>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</si>
  <si>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</si>
  <si>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</si>
  <si>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</si>
  <si>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</si>
  <si>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</si>
  <si>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</si>
  <si>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</si>
  <si>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</si>
  <si>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</si>
  <si>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</si>
  <si>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</si>
  <si>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</si>
  <si>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</si>
  <si>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</si>
  <si>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</si>
  <si>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</si>
  <si>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</si>
  <si>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</si>
  <si>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</si>
  <si>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</si>
  <si>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</si>
  <si>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</si>
  <si>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</si>
  <si>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</si>
  <si>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</si>
  <si>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</si>
  <si>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</si>
  <si>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</si>
  <si>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</si>
  <si>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</si>
  <si>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</si>
  <si>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</si>
  <si>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</si>
  <si>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</si>
  <si>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</si>
  <si>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</si>
  <si>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</si>
  <si>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</si>
  <si>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</si>
  <si>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</si>
  <si>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</si>
  <si>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</si>
  <si>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</si>
  <si>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</si>
  <si>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</si>
  <si>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</si>
  <si>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</si>
  <si>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</si>
  <si>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</si>
  <si>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</si>
  <si>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</si>
  <si>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</si>
  <si>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</si>
  <si>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</si>
  <si>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</si>
  <si>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</si>
  <si>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</si>
  <si>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</si>
  <si>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</si>
  <si>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</si>
  <si>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</si>
  <si>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</si>
  <si>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</si>
  <si>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</si>
  <si>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</si>
  <si>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</si>
  <si>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</si>
  <si>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</si>
  <si>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</si>
  <si>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</si>
  <si>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</si>
  <si>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</si>
  <si>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</si>
  <si>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</si>
  <si>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</si>
  <si>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</si>
  <si>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</si>
  <si>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</si>
  <si>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</si>
  <si>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</si>
  <si>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</si>
  <si>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</si>
  <si>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</si>
  <si>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</si>
  <si>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</si>
  <si>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</si>
  <si>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</si>
  <si>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</si>
  <si>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</si>
  <si>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</si>
  <si>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</si>
  <si>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</si>
  <si>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</si>
  <si>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</si>
  <si>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</si>
  <si>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</si>
  <si>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</si>
  <si>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</si>
  <si>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</si>
  <si>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</si>
  <si>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</si>
  <si>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</si>
  <si>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</si>
  <si>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</si>
  <si>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</si>
  <si>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</si>
  <si>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</si>
  <si>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</si>
  <si>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</si>
  <si>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</si>
  <si>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</si>
  <si>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</si>
  <si>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</si>
  <si>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</si>
  <si>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</si>
  <si>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</si>
  <si>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</si>
  <si>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</si>
  <si>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</si>
  <si>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</si>
  <si>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</si>
  <si>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</si>
  <si>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</si>
  <si>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</si>
  <si>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</si>
  <si>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</si>
  <si>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</si>
  <si>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</si>
  <si>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</si>
  <si>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</si>
  <si>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</si>
  <si>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</si>
  <si>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</si>
  <si>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</si>
  <si>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</si>
  <si>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</si>
  <si>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</si>
  <si>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</si>
  <si>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</si>
  <si>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</si>
  <si>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</si>
  <si>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</si>
  <si>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</si>
  <si>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</si>
  <si>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</si>
  <si>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</si>
  <si>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</si>
  <si>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</si>
  <si>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</si>
  <si>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</si>
  <si>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</si>
  <si>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</si>
  <si>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</si>
  <si>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</si>
  <si>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</si>
  <si>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</si>
  <si>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</si>
  <si>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</si>
  <si>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</si>
  <si>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</si>
  <si>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</si>
  <si>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</si>
  <si>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</si>
  <si>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</si>
  <si>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</si>
  <si>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</si>
  <si>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</si>
  <si>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</si>
  <si>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</si>
  <si>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</si>
  <si>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</si>
  <si>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</si>
  <si>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</si>
  <si>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</si>
  <si>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</si>
  <si>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</si>
  <si>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</si>
  <si>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</si>
  <si>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</si>
  <si>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</si>
  <si>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</si>
  <si>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</si>
  <si>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</si>
  <si>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</si>
  <si>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</si>
  <si>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</si>
  <si>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</si>
  <si>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</si>
  <si>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</si>
  <si>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</si>
  <si>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</si>
  <si>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</si>
  <si>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</si>
  <si>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</si>
  <si>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</si>
  <si>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</si>
  <si>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</si>
  <si>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</si>
  <si>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</si>
  <si>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</si>
  <si>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</si>
  <si>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</si>
  <si>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</si>
  <si>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</si>
  <si>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</si>
  <si>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</si>
  <si>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</si>
  <si>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</si>
  <si>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</si>
  <si>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</si>
  <si>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</si>
  <si>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</si>
  <si>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</si>
  <si>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</si>
  <si>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</si>
  <si>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</si>
  <si>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</si>
  <si>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</si>
  <si>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</si>
  <si>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</si>
  <si>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</si>
  <si>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</si>
  <si>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</si>
  <si>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</si>
  <si>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</si>
  <si>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</si>
  <si>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</si>
  <si>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</si>
  <si>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</si>
  <si>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</si>
  <si>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</si>
  <si>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</si>
  <si>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</si>
  <si>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</si>
  <si>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</si>
  <si>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</si>
  <si>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</si>
  <si>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</si>
  <si>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</si>
  <si>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</si>
  <si>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</si>
  <si>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</si>
  <si>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</si>
  <si>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</si>
  <si>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</si>
  <si>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</si>
  <si>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</si>
  <si>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</si>
  <si>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</si>
  <si>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</si>
  <si>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</si>
  <si>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</si>
  <si>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</si>
  <si>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</si>
  <si>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</si>
  <si>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</si>
  <si>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</si>
  <si>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</si>
  <si>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</si>
  <si>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</si>
  <si>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</si>
  <si>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</si>
  <si>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</si>
  <si>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</si>
  <si>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</si>
  <si>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</si>
  <si>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</si>
  <si>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</si>
  <si>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</si>
  <si>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</si>
  <si>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</si>
  <si>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</si>
  <si>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</si>
  <si>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</si>
  <si>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</si>
  <si>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</si>
  <si>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</si>
  <si>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</si>
  <si>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</si>
  <si>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</si>
  <si>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</si>
  <si>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</si>
  <si>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</si>
  <si>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</si>
  <si>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</si>
  <si>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</si>
  <si>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</si>
  <si>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</si>
  <si>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</si>
  <si>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</si>
  <si>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</si>
  <si>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</si>
  <si>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</si>
  <si>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</si>
  <si>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</si>
  <si>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</si>
  <si>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</si>
  <si>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</si>
  <si>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</si>
  <si>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</si>
  <si>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</si>
  <si>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</si>
  <si>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</si>
  <si>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</si>
  <si>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</si>
  <si>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</si>
  <si>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</si>
  <si>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</si>
  <si>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</si>
  <si>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</si>
  <si>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</si>
  <si>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</si>
  <si>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</si>
  <si>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</si>
  <si>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</si>
  <si>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</si>
  <si>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</si>
  <si>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</si>
  <si>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</si>
  <si>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</si>
  <si>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</si>
  <si>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</si>
  <si>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</si>
  <si>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</si>
  <si>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</si>
  <si>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</si>
  <si>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</si>
  <si>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</si>
  <si>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</si>
  <si>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</si>
  <si>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</si>
  <si>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</si>
  <si>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</si>
  <si>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</si>
  <si>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</si>
  <si>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</si>
  <si>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</si>
  <si>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</si>
  <si>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</si>
  <si>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</si>
  <si>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</si>
  <si>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</si>
  <si>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</si>
  <si>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</si>
  <si>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</si>
  <si>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</si>
  <si>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</si>
  <si>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</si>
  <si>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</si>
  <si>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</si>
  <si>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</si>
  <si>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</si>
  <si>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</si>
  <si>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</si>
  <si>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</si>
  <si>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</si>
  <si>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</si>
  <si>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</si>
  <si>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</si>
  <si>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</si>
  <si>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</si>
  <si>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</si>
  <si>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</si>
  <si>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</si>
  <si>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</si>
  <si>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</si>
  <si>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</si>
  <si>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</si>
  <si>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</si>
  <si>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</si>
  <si>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</si>
  <si>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</si>
  <si>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</si>
  <si>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</si>
  <si>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</si>
  <si>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</si>
  <si>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</si>
  <si>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</si>
  <si>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</si>
  <si>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</si>
  <si>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</si>
  <si>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</si>
  <si>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</si>
  <si>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</si>
  <si>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</si>
  <si>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</si>
  <si>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</si>
  <si>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</si>
  <si>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</si>
  <si>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</si>
  <si>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</si>
  <si>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</si>
  <si>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</si>
  <si>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</si>
  <si>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</si>
  <si>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</si>
  <si>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</si>
  <si>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</si>
  <si>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</si>
  <si>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</si>
  <si>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</si>
  <si>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</si>
  <si>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</si>
  <si>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</si>
  <si>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</si>
  <si>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</si>
  <si>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</si>
  <si>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</si>
  <si>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</si>
  <si>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</si>
  <si>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</si>
  <si>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</si>
  <si>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</si>
  <si>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</si>
  <si>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</si>
  <si>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</si>
  <si>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</si>
  <si>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</si>
  <si>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</si>
  <si>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</si>
  <si>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</si>
  <si>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</si>
  <si>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</si>
  <si>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</si>
  <si>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</si>
  <si>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</si>
  <si>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</si>
  <si>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</si>
  <si>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</si>
  <si>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</si>
  <si>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</si>
  <si>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</si>
  <si>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</si>
  <si>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</si>
  <si>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</si>
  <si>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</si>
  <si>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</si>
  <si>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</si>
  <si>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</si>
  <si>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</si>
  <si>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</si>
  <si>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</si>
  <si>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</si>
  <si>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</si>
  <si>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</si>
  <si>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</si>
  <si>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</si>
  <si>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</si>
  <si>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</si>
  <si>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</si>
  <si>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</si>
  <si>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</si>
  <si>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</si>
  <si>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</si>
  <si>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</si>
  <si>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</si>
  <si>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</si>
  <si>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</si>
  <si>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</si>
  <si>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</si>
  <si>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</si>
  <si>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</si>
  <si>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</si>
  <si>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</si>
  <si>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</si>
  <si>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</si>
  <si>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</si>
  <si>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</si>
  <si>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</si>
  <si>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</si>
  <si>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</si>
  <si>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</si>
  <si>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</si>
  <si>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</si>
  <si>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</si>
  <si>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</si>
  <si>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</si>
  <si>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</si>
  <si>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</si>
  <si>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</si>
  <si>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</si>
  <si>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</si>
  <si>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</si>
  <si>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</si>
  <si>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</si>
  <si>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</si>
  <si>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</si>
  <si>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</si>
  <si>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</si>
  <si>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</si>
  <si>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</si>
  <si>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</si>
  <si>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</si>
  <si>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</si>
  <si>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</si>
  <si>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</si>
  <si>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</si>
  <si>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</si>
  <si>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</si>
  <si>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</si>
  <si>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</si>
  <si>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</si>
  <si>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</si>
  <si>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</si>
  <si>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</si>
  <si>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</si>
  <si>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</si>
  <si>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</si>
  <si>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</si>
  <si>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</si>
  <si>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</si>
  <si>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</si>
  <si>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</si>
  <si>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</si>
  <si>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</si>
  <si>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</si>
  <si>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</si>
  <si>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</si>
  <si>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</si>
  <si>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</si>
  <si>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</si>
  <si>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</si>
  <si>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</si>
  <si>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</si>
  <si>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</si>
  <si>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</si>
  <si>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</si>
  <si>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</si>
  <si>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</si>
  <si>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</si>
  <si>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</si>
  <si>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</si>
  <si>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</si>
  <si>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</si>
  <si>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</si>
  <si>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</si>
  <si>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</si>
  <si>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</si>
  <si>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</si>
  <si>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</si>
  <si>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</si>
  <si>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</si>
  <si>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</si>
  <si>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</si>
  <si>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</si>
  <si>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</si>
  <si>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</si>
  <si>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</si>
  <si>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</si>
  <si>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</si>
  <si>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</si>
  <si>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</si>
  <si>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</si>
  <si>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</si>
  <si>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</si>
  <si>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</si>
  <si>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</si>
  <si>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</si>
  <si>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</si>
  <si>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</si>
  <si>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</si>
  <si>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</si>
  <si>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</si>
  <si>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</si>
  <si>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</si>
  <si>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</si>
  <si>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</si>
  <si>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</si>
  <si>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</si>
  <si>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</si>
  <si>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</si>
  <si>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</si>
  <si>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</si>
  <si>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</si>
  <si>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</si>
  <si>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</si>
  <si>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</si>
  <si>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</si>
  <si>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</si>
  <si>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</si>
  <si>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</si>
  <si>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</si>
  <si>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</si>
  <si>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</si>
  <si>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</si>
  <si>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</si>
  <si>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</si>
  <si>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</si>
  <si>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</si>
  <si>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</si>
  <si>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</si>
  <si>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</si>
  <si>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</si>
  <si>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</si>
  <si>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</si>
  <si>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</si>
  <si>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</si>
  <si>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</si>
  <si>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</si>
  <si>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</si>
  <si>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</si>
  <si>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</si>
  <si>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</si>
  <si>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</si>
  <si>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</si>
  <si>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</si>
  <si>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</si>
  <si>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</si>
  <si>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</si>
  <si>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</si>
  <si>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</si>
  <si>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</si>
  <si>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</si>
  <si>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</si>
  <si>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</si>
  <si>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</si>
  <si>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</si>
  <si>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</si>
  <si>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</si>
  <si>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</si>
  <si>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</si>
  <si>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</si>
  <si>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</si>
  <si>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</si>
  <si>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</si>
  <si>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</si>
  <si>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</si>
  <si>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</si>
  <si>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</si>
  <si>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</si>
  <si>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</si>
  <si>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</si>
  <si>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</si>
  <si>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</si>
  <si>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</si>
  <si>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</si>
  <si>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</si>
  <si>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</si>
  <si>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</si>
  <si>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</si>
  <si>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</si>
  <si>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</si>
  <si>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</si>
  <si>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</si>
  <si>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</si>
  <si>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</si>
  <si>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</si>
  <si>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</si>
  <si>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</si>
  <si>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</si>
  <si>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</si>
  <si>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</si>
  <si>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</si>
  <si>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</si>
  <si>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</si>
  <si>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</si>
  <si>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</si>
  <si>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</si>
  <si>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</si>
  <si>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</si>
  <si>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</si>
  <si>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</si>
  <si>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</si>
  <si>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</si>
  <si>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</si>
  <si>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</si>
  <si>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</si>
  <si>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</si>
  <si>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</si>
  <si>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</si>
  <si>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</si>
  <si>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</si>
  <si>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</si>
  <si>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</si>
  <si>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</si>
  <si>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</si>
  <si>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</si>
  <si>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</si>
  <si>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</si>
  <si>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</si>
  <si>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</si>
  <si>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</si>
  <si>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</si>
  <si>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</si>
  <si>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</si>
  <si>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</si>
  <si>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</si>
  <si>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</si>
  <si>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</si>
  <si>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</si>
  <si>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</si>
  <si>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</si>
  <si>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</si>
  <si>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</si>
  <si>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</si>
  <si>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</si>
  <si>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</si>
  <si>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</si>
  <si>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</si>
  <si>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</si>
  <si>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</si>
  <si>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</si>
  <si>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</si>
  <si>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</si>
  <si>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</si>
  <si>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</si>
  <si>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</si>
  <si>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</si>
  <si>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</si>
  <si>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</si>
  <si>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</si>
  <si>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</si>
  <si>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</si>
  <si>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</si>
  <si>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</si>
  <si>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</si>
  <si>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</si>
  <si>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</si>
  <si>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</si>
  <si>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</si>
  <si>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</si>
  <si>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</si>
  <si>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</si>
  <si>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</si>
  <si>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</si>
  <si>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</si>
  <si>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</si>
  <si>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</si>
  <si>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</si>
  <si>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</si>
  <si>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</si>
  <si>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</si>
  <si>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</si>
  <si>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</si>
  <si>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</si>
  <si>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</si>
  <si>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</si>
  <si>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</si>
  <si>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</si>
  <si>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</si>
  <si>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</si>
  <si>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</si>
  <si>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</si>
  <si>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</si>
  <si>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</si>
  <si>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</si>
  <si>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</si>
  <si>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</si>
  <si>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</si>
  <si>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</si>
  <si>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</si>
  <si>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</si>
  <si>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</si>
  <si>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</si>
  <si>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</si>
  <si>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</si>
  <si>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</si>
  <si>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</si>
  <si>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</si>
  <si>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</si>
  <si>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</si>
  <si>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</si>
  <si>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</si>
  <si>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</si>
  <si>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</si>
  <si>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</si>
  <si>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</si>
  <si>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</si>
  <si>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</si>
  <si>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</si>
  <si>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</si>
  <si>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</si>
  <si>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</si>
  <si>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</si>
  <si>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</si>
  <si>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</si>
  <si>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</si>
  <si>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</si>
  <si>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</si>
  <si>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</si>
  <si>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</si>
  <si>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</si>
  <si>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</si>
  <si>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</si>
  <si>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</si>
  <si>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</si>
  <si>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</si>
  <si>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</si>
  <si>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</si>
  <si>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</si>
  <si>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</si>
  <si>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</si>
  <si>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</si>
  <si>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</si>
  <si>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</si>
  <si>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</si>
  <si>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</si>
  <si>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</si>
  <si>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</si>
  <si>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</si>
  <si>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</si>
  <si>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</si>
  <si>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</si>
  <si>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</si>
  <si>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</si>
  <si>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</si>
  <si>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</si>
  <si>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</si>
  <si>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</si>
  <si>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</si>
  <si>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</si>
  <si>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</si>
  <si>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</si>
  <si>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</si>
  <si>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</si>
  <si>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</si>
  <si>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</si>
  <si>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</si>
  <si>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</si>
  <si>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</si>
  <si>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</si>
  <si>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</si>
  <si>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</si>
  <si>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</si>
  <si>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</si>
  <si>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</si>
  <si>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</si>
  <si>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</si>
  <si>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</si>
  <si>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</si>
  <si>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</si>
  <si>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</si>
  <si>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</si>
  <si>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</si>
  <si>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</si>
  <si>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</si>
  <si>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</si>
  <si>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</si>
  <si>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</si>
  <si>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</si>
  <si>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</si>
  <si>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</si>
  <si>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</si>
  <si>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</si>
  <si>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</si>
  <si>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</si>
  <si>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</si>
  <si>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</si>
  <si>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</si>
  <si>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</si>
  <si>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</si>
  <si>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</si>
  <si>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</si>
  <si>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</si>
  <si>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</si>
  <si>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</si>
  <si>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</si>
  <si>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</si>
  <si>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</si>
  <si>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</si>
  <si>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</si>
  <si>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</si>
  <si>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</si>
  <si>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</si>
  <si>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</si>
  <si>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</si>
  <si>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</si>
  <si>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</si>
  <si>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</si>
  <si>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</si>
  <si>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</si>
  <si>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</si>
  <si>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</si>
  <si>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</si>
  <si>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</si>
  <si>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</si>
  <si>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</si>
  <si>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</si>
  <si>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</si>
  <si>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</si>
  <si>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</si>
  <si>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</si>
  <si>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</si>
  <si>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</si>
  <si>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</si>
  <si>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</si>
  <si>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</si>
  <si>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</si>
  <si>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</si>
  <si>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</si>
  <si>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</si>
  <si>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</si>
  <si>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</si>
  <si>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</si>
  <si>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</si>
  <si>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</si>
  <si>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</si>
  <si>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</si>
  <si>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</si>
  <si>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</si>
  <si>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</si>
  <si>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</si>
  <si>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</si>
  <si>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</si>
  <si>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</si>
  <si>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</si>
  <si>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</si>
  <si>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</si>
  <si>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</si>
  <si>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</si>
  <si>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</si>
  <si>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</si>
  <si>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</si>
  <si>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</si>
  <si>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</si>
  <si>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</si>
  <si>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</si>
  <si>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</si>
  <si>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</si>
  <si>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</si>
  <si>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</si>
  <si>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</si>
  <si>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</si>
  <si>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</si>
  <si>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</si>
  <si>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</si>
  <si>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</si>
  <si>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</si>
  <si>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</si>
  <si>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</si>
  <si>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</si>
  <si>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</si>
  <si>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</si>
  <si>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</si>
  <si>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</si>
  <si>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</si>
  <si>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</si>
  <si>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</si>
  <si>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</si>
  <si>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</si>
  <si>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</si>
  <si>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</si>
  <si>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</si>
  <si>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</si>
  <si>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</si>
  <si>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</si>
  <si>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</si>
  <si>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</si>
  <si>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</si>
  <si>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</si>
  <si>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</si>
  <si>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</si>
  <si>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</si>
  <si>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</si>
  <si>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</si>
  <si>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</si>
  <si>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</si>
  <si>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</si>
  <si>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</si>
  <si>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</si>
  <si>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</si>
  <si>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</si>
  <si>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</si>
  <si>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</si>
  <si>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</si>
  <si>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</si>
  <si>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</si>
  <si>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</si>
  <si>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</si>
  <si>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</si>
  <si>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</si>
  <si>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</si>
  <si>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</si>
  <si>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</si>
  <si>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</si>
  <si>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</si>
  <si>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</si>
  <si>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</si>
  <si>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</si>
  <si>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</si>
  <si>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</si>
  <si>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</si>
  <si>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</si>
  <si>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</si>
  <si>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</si>
  <si>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</si>
  <si>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</si>
  <si>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</si>
  <si>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</si>
  <si>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</si>
  <si>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</si>
  <si>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</si>
  <si>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</si>
  <si>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</si>
  <si>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</si>
  <si>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</si>
  <si>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</si>
  <si>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</si>
  <si>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</si>
  <si>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</si>
  <si>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</si>
  <si>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</si>
  <si>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</si>
  <si>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</si>
  <si>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</si>
  <si>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</si>
  <si>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</si>
  <si>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</si>
  <si>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</si>
  <si>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</si>
  <si>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</si>
  <si>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</si>
  <si>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</si>
  <si>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</si>
  <si>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</si>
  <si>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</si>
  <si>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</si>
  <si>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</si>
  <si>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</si>
  <si>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</si>
  <si>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</si>
  <si>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</si>
  <si>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</si>
  <si>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</si>
  <si>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</si>
  <si>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</si>
  <si>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</si>
  <si>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</si>
  <si>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</si>
  <si>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</si>
  <si>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</si>
  <si>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</si>
  <si>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</si>
  <si>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</si>
  <si>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</si>
  <si>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</si>
  <si>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</si>
  <si>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</si>
  <si>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</si>
  <si>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</si>
  <si>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</si>
  <si>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</si>
  <si>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</si>
  <si>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</si>
  <si>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</si>
  <si>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</si>
  <si>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</si>
  <si>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</si>
  <si>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</si>
  <si>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</si>
  <si>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</si>
  <si>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</si>
  <si>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</si>
  <si>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</si>
  <si>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</si>
  <si>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</si>
  <si>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</si>
  <si>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</si>
  <si>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</si>
  <si>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</si>
  <si>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</si>
  <si>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</si>
  <si>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</si>
  <si>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</si>
  <si>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</si>
  <si>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</si>
  <si>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</si>
  <si>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</si>
  <si>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</si>
  <si>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</si>
  <si>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</si>
  <si>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</si>
  <si>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</si>
  <si>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</si>
  <si>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</si>
  <si>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</si>
  <si>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</si>
  <si>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</si>
  <si>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</si>
  <si>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</si>
  <si>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</si>
  <si>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</si>
  <si>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</si>
  <si>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</si>
  <si>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</si>
  <si>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</si>
  <si>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</si>
  <si>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</si>
  <si>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</si>
  <si>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</si>
  <si>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</si>
  <si>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</si>
  <si>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</si>
  <si>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</si>
  <si>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</si>
  <si>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</si>
  <si>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</si>
  <si>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</si>
  <si>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</si>
  <si>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</si>
  <si>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</si>
  <si>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</si>
  <si>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</si>
  <si>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</si>
  <si>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</si>
  <si>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</si>
  <si>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</si>
  <si>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</si>
  <si>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</si>
  <si>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</si>
  <si>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</si>
  <si>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</si>
  <si>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</si>
  <si>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</si>
  <si>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</si>
  <si>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</si>
  <si>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</si>
  <si>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</si>
  <si>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</si>
  <si>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</si>
  <si>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</si>
  <si>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</si>
  <si>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</si>
  <si>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</si>
  <si>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</si>
  <si>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</si>
  <si>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</si>
  <si>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</si>
  <si>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</si>
  <si>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</si>
  <si>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</si>
  <si>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</si>
  <si>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</si>
  <si>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</si>
  <si>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</si>
  <si>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</si>
  <si>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</si>
  <si>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</si>
  <si>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</si>
  <si>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</si>
  <si>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</si>
  <si>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</si>
  <si>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</si>
  <si>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</si>
  <si>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</si>
  <si>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</si>
  <si>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</si>
  <si>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</si>
  <si>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</si>
  <si>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</si>
  <si>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</si>
  <si>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</si>
  <si>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</si>
  <si>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</si>
  <si>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</si>
  <si>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</si>
  <si>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</si>
  <si>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</si>
  <si>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</si>
  <si>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</si>
  <si>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</si>
  <si>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</si>
  <si>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</si>
  <si>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</si>
  <si>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</si>
  <si>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</si>
  <si>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</si>
  <si>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</si>
  <si>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</si>
  <si>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</si>
  <si>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</si>
  <si>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</si>
  <si>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</si>
  <si>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</si>
  <si>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</si>
  <si>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</si>
  <si>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</si>
  <si>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</si>
  <si>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</si>
  <si>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</si>
  <si>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</si>
  <si>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</si>
  <si>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</si>
  <si>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</si>
  <si>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</si>
  <si>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</si>
  <si>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</si>
  <si>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</si>
  <si>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</si>
  <si>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</si>
  <si>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</si>
  <si>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</si>
  <si>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</si>
  <si>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</si>
  <si>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</si>
  <si>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</si>
  <si>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</si>
  <si>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</si>
  <si>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</si>
  <si>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</si>
  <si>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</si>
  <si>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</si>
  <si>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</si>
  <si>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</si>
  <si>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</si>
  <si>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</si>
  <si>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</si>
  <si>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</si>
  <si>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</si>
  <si>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</si>
  <si>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</si>
  <si>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</si>
  <si>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</si>
  <si>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</si>
  <si>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</si>
  <si>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</si>
  <si>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</si>
  <si>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</si>
  <si>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</si>
  <si>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</si>
  <si>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</si>
  <si>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</si>
  <si>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</si>
  <si>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</si>
  <si>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</si>
  <si>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</si>
  <si>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</si>
  <si>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</si>
  <si>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</si>
  <si>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</si>
  <si>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</si>
  <si>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</si>
  <si>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</si>
  <si>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</si>
  <si>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</si>
  <si>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</si>
  <si>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</si>
  <si>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</si>
  <si>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</si>
  <si>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</si>
  <si>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</si>
  <si>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</si>
  <si>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</si>
  <si>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</si>
  <si>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</si>
  <si>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</si>
  <si>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</si>
  <si>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</si>
  <si>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</si>
  <si>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</si>
  <si>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</si>
  <si>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</si>
  <si>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</si>
  <si>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</si>
  <si>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</si>
  <si>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</si>
  <si>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</si>
  <si>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</si>
  <si>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</si>
  <si>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</si>
  <si>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</si>
  <si>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</si>
  <si>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</si>
  <si>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</si>
  <si>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</si>
  <si>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</si>
  <si>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</si>
  <si>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</si>
  <si>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</si>
  <si>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</si>
  <si>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</si>
  <si>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</si>
  <si>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</si>
  <si>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</si>
  <si>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</si>
  <si>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</si>
  <si>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</si>
  <si>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</si>
  <si>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</si>
  <si>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</si>
  <si>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</si>
  <si>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</si>
  <si>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</si>
  <si>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</si>
  <si>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</si>
  <si>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</si>
  <si>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</si>
  <si>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</si>
  <si>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</si>
  <si>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</si>
  <si>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</si>
  <si>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</si>
  <si>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</si>
  <si>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</si>
  <si>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</si>
  <si>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</si>
  <si>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</si>
  <si>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</si>
  <si>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</si>
  <si>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</si>
  <si>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</si>
  <si>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</si>
  <si>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</si>
  <si>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</si>
  <si>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</si>
  <si>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</si>
  <si>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</si>
  <si>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</si>
  <si>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</si>
  <si>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</si>
  <si>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</si>
  <si>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</si>
  <si>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</si>
  <si>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</si>
  <si>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</si>
  <si>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</si>
  <si>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</si>
  <si>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</si>
  <si>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</si>
  <si>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</si>
  <si>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</si>
  <si>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</si>
  <si>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</si>
  <si>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</si>
  <si>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</si>
  <si>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</si>
  <si>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</si>
  <si>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</si>
  <si>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</si>
  <si>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</si>
  <si>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</si>
  <si>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</si>
  <si>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</si>
  <si>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</si>
  <si>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</si>
  <si>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</si>
  <si>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</si>
  <si>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</si>
  <si>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</si>
  <si>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</si>
  <si>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</si>
  <si>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</si>
  <si>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</si>
  <si>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</si>
  <si>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</si>
  <si>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</si>
  <si>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</si>
  <si>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</si>
  <si>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</si>
  <si>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</si>
  <si>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</si>
  <si>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</si>
  <si>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</si>
  <si>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</si>
  <si>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</si>
  <si>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</si>
  <si>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</si>
  <si>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</si>
  <si>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</si>
  <si>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</si>
  <si>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</si>
  <si>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</si>
  <si>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</si>
  <si>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</si>
  <si>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</si>
  <si>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</si>
  <si>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</si>
  <si>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</si>
  <si>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</si>
  <si>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</si>
  <si>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</si>
  <si>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</si>
  <si>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</si>
  <si>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</si>
  <si>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</si>
  <si>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</si>
  <si>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</si>
  <si>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</si>
  <si>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</si>
  <si>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</si>
  <si>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</si>
  <si>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</si>
  <si>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</si>
  <si>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</si>
  <si>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</si>
  <si>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</si>
  <si>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</si>
  <si>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</si>
  <si>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</si>
  <si>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</si>
  <si>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</si>
  <si>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</si>
  <si>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</si>
  <si>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</si>
  <si>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</si>
  <si>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</si>
  <si>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</si>
  <si>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</si>
  <si>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</si>
  <si>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</si>
  <si>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</si>
  <si>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</si>
  <si>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</si>
  <si>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</si>
  <si>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</si>
  <si>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</si>
  <si>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</si>
  <si>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</si>
  <si>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</si>
  <si>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</si>
  <si>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</si>
  <si>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</si>
  <si>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</si>
  <si>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</si>
  <si>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</si>
  <si>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</si>
  <si>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</si>
  <si>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</si>
  <si>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</si>
  <si>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</si>
  <si>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</si>
  <si>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</si>
  <si>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</si>
  <si>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</si>
  <si>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</si>
  <si>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</si>
  <si>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</si>
  <si>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</si>
  <si>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</si>
  <si>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</si>
  <si>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</si>
  <si>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</si>
  <si>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</si>
  <si>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</si>
  <si>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</si>
  <si>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</si>
  <si>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</si>
  <si>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</si>
  <si>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</si>
  <si>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</si>
  <si>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</si>
  <si>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</si>
  <si>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</si>
  <si>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</si>
  <si>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</si>
  <si>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</si>
  <si>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</si>
  <si>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</si>
  <si>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</si>
  <si>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</si>
  <si>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</si>
  <si>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</si>
  <si>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</si>
  <si>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</si>
  <si>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</si>
  <si>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</si>
  <si>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</si>
  <si>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</si>
  <si>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</si>
  <si>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</si>
  <si>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</si>
  <si>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</si>
  <si>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</si>
  <si>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</si>
  <si>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</si>
  <si>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</si>
  <si>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</si>
  <si>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</si>
  <si>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</si>
  <si>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</si>
  <si>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</si>
  <si>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</si>
  <si>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</si>
  <si>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</si>
  <si>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</si>
  <si>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</si>
  <si>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</si>
  <si>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</si>
  <si>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</si>
  <si>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</si>
  <si>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</si>
  <si>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</si>
  <si>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</si>
  <si>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</si>
  <si>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</si>
  <si>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</si>
  <si>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</si>
  <si>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</si>
  <si>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</si>
  <si>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</si>
  <si>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</si>
  <si>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</si>
  <si>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</si>
  <si>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</si>
  <si>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</si>
  <si>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</si>
  <si>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</si>
  <si>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</si>
  <si>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</si>
  <si>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</si>
  <si>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</si>
  <si>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</si>
  <si>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</si>
  <si>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</si>
  <si>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</si>
  <si>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</si>
  <si>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</si>
  <si>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</si>
  <si>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</si>
  <si>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</si>
  <si>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</si>
  <si>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</si>
  <si>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</si>
  <si>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</si>
  <si>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</si>
  <si>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</si>
  <si>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</si>
  <si>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</si>
  <si>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</si>
  <si>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</si>
  <si>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</si>
  <si>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</si>
  <si>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</si>
  <si>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</si>
  <si>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</si>
  <si>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</si>
  <si>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</si>
  <si>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</si>
  <si>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</si>
  <si>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</si>
  <si>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</si>
  <si>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</si>
  <si>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</si>
  <si>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</si>
  <si>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</si>
  <si>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</si>
  <si>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</si>
  <si>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</si>
  <si>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</si>
  <si>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</si>
  <si>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</si>
  <si>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</si>
  <si>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</si>
  <si>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</si>
  <si>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</si>
  <si>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</si>
  <si>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</si>
  <si>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</si>
  <si>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</si>
  <si>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</si>
  <si>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</si>
  <si>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</si>
  <si>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</si>
  <si>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</si>
  <si>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</si>
  <si>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</si>
  <si>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</si>
  <si>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</si>
  <si>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</si>
  <si>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</si>
  <si>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</si>
  <si>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</si>
  <si>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</si>
  <si>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</si>
  <si>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</si>
  <si>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</si>
  <si>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</si>
  <si>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</si>
  <si>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</si>
  <si>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</si>
  <si>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</si>
  <si>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</si>
  <si>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</si>
  <si>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</si>
  <si>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</si>
  <si>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</si>
  <si>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</si>
  <si>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</si>
  <si>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</si>
  <si>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</si>
  <si>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</si>
  <si>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</si>
  <si>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</si>
  <si>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</si>
  <si>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</si>
  <si>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</si>
  <si>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</si>
  <si>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</si>
  <si>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</si>
  <si>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</si>
  <si>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</si>
  <si>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</si>
  <si>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</si>
  <si>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</si>
  <si>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</si>
  <si>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</si>
  <si>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</si>
  <si>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</si>
  <si>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</si>
  <si>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</si>
  <si>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</si>
  <si>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</si>
  <si>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</si>
  <si>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</si>
  <si>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</si>
  <si>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</si>
  <si>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</si>
  <si>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</si>
  <si>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</si>
  <si>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</si>
  <si>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</si>
  <si>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</si>
  <si>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</si>
  <si>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</si>
  <si>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</si>
  <si>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</si>
  <si>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</si>
  <si>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</si>
  <si>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</si>
  <si>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</si>
  <si>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</si>
  <si>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</si>
  <si>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</si>
  <si>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</si>
  <si>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</si>
  <si>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</si>
  <si>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</si>
  <si>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</si>
  <si>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</si>
  <si>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</si>
  <si>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</si>
  <si>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</si>
  <si>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</si>
  <si>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</si>
  <si>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</si>
  <si>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</si>
  <si>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</si>
  <si>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</si>
  <si>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</si>
  <si>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</si>
  <si>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</si>
  <si>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</si>
  <si>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</si>
  <si>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</si>
  <si>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</si>
  <si>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</si>
  <si>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</si>
  <si>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</si>
  <si>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</si>
  <si>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</si>
  <si>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</si>
  <si>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</si>
  <si>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</si>
  <si>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</si>
  <si>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</si>
  <si>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</si>
  <si>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</si>
  <si>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</si>
  <si>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</si>
  <si>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</si>
  <si>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</si>
  <si>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</si>
  <si>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</si>
  <si>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</si>
  <si>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</si>
  <si>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</si>
  <si>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</si>
  <si>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</si>
  <si>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</si>
  <si>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</si>
  <si>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</si>
  <si>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</si>
  <si>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</si>
  <si>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</si>
  <si>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</si>
  <si>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</si>
  <si>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</si>
  <si>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</si>
  <si>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</si>
  <si>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</si>
  <si>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</si>
  <si>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</si>
  <si>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</si>
  <si>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</si>
  <si>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</si>
  <si>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</si>
  <si>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</si>
  <si>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</si>
  <si>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</si>
  <si>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</si>
  <si>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</si>
  <si>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</si>
  <si>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</si>
  <si>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</si>
  <si>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</si>
  <si>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</si>
  <si>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</si>
  <si>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</si>
  <si>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</si>
  <si>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</si>
  <si>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</si>
  <si>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</si>
  <si>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</si>
  <si>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</si>
  <si>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</si>
  <si>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</si>
  <si>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</si>
  <si>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</si>
  <si>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</si>
  <si>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</si>
  <si>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</si>
  <si>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</si>
  <si>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</si>
  <si>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</si>
  <si>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</si>
  <si>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</si>
  <si>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</si>
  <si>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</si>
  <si>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</si>
  <si>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</si>
  <si>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</si>
  <si>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</si>
  <si>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</si>
  <si>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</si>
  <si>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</si>
  <si>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</si>
  <si>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</si>
  <si>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</si>
  <si>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</si>
  <si>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</si>
  <si>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</si>
  <si>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</si>
  <si>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</si>
  <si>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</si>
  <si>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</si>
  <si>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</si>
  <si>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</si>
  <si>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</si>
  <si>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</si>
  <si>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</si>
  <si>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</si>
  <si>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</si>
  <si>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</si>
  <si>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</si>
  <si>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</si>
  <si>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</si>
  <si>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</si>
  <si>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</si>
  <si>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</si>
  <si>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</si>
  <si>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</si>
  <si>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</si>
  <si>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</si>
  <si>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</si>
  <si>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</si>
  <si>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</si>
  <si>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</si>
  <si>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</si>
  <si>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</si>
  <si>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</si>
  <si>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</si>
  <si>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</si>
  <si>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</si>
  <si>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</si>
  <si>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</si>
  <si>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</si>
  <si>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</si>
  <si>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</si>
  <si>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</si>
  <si>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</si>
  <si>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</si>
  <si>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</si>
  <si>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</si>
  <si>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</si>
  <si>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</si>
  <si>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</si>
  <si>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</si>
  <si>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</si>
  <si>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</si>
  <si>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</si>
  <si>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</si>
  <si>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</si>
  <si>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</si>
  <si>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</si>
  <si>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</si>
  <si>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</si>
  <si>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</si>
  <si>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</si>
  <si>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</si>
  <si>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</si>
  <si>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</si>
  <si>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</si>
  <si>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</si>
  <si>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</si>
  <si>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</si>
  <si>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</si>
  <si>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</si>
  <si>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</si>
  <si>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</si>
  <si>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</si>
  <si>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</si>
  <si>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</si>
  <si>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</si>
  <si>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</si>
  <si>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</si>
  <si>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</si>
  <si>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</si>
  <si>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</si>
  <si>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</si>
  <si>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</si>
  <si>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</si>
  <si>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</si>
  <si>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</si>
  <si>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</si>
  <si>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</si>
  <si>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</si>
  <si>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</si>
  <si>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</si>
  <si>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</si>
  <si>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</si>
  <si>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</si>
  <si>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</si>
  <si>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</si>
  <si>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</si>
  <si>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</si>
  <si>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</si>
  <si>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</si>
  <si>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</si>
  <si>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</si>
  <si>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</si>
  <si>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</si>
  <si>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</si>
  <si>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</si>
  <si>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</si>
  <si>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</si>
  <si>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</si>
  <si>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</si>
  <si>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</si>
  <si>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</si>
  <si>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</si>
  <si>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</si>
  <si>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</si>
  <si>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</si>
  <si>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</si>
  <si>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</si>
  <si>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</si>
  <si>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</si>
  <si>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</si>
  <si>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</si>
  <si>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</si>
  <si>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</si>
  <si>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</si>
  <si>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</si>
  <si>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</si>
  <si>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</si>
  <si>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</si>
  <si>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</si>
  <si>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</si>
  <si>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</si>
  <si>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</si>
  <si>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</si>
  <si>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</si>
  <si>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</si>
  <si>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</si>
  <si>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</si>
  <si>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</si>
  <si>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</si>
  <si>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</si>
  <si>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</si>
  <si>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</si>
  <si>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</si>
  <si>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</si>
  <si>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</si>
  <si>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</si>
  <si>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</si>
  <si>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</si>
  <si>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</si>
  <si>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</si>
  <si>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</si>
  <si>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</si>
  <si>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</si>
  <si>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</si>
  <si>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</si>
  <si>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</si>
  <si>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</si>
  <si>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</si>
  <si>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</si>
  <si>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</si>
  <si>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</si>
  <si>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</si>
  <si>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</si>
  <si>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</si>
  <si>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</si>
  <si>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</si>
  <si>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</si>
  <si>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</si>
  <si>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</si>
  <si>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</si>
  <si>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</si>
  <si>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</si>
  <si>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</si>
  <si>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</si>
  <si>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</si>
  <si>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</si>
  <si>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</si>
  <si>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</si>
  <si>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</si>
  <si>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</si>
  <si>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</si>
  <si>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</si>
  <si>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</si>
  <si>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</si>
  <si>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</si>
  <si>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</si>
  <si>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</si>
  <si>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</si>
  <si>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</si>
  <si>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</si>
  <si>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</si>
  <si>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</si>
  <si>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</si>
  <si>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</si>
  <si>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</si>
  <si>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</si>
  <si>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</si>
  <si>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</si>
  <si>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</si>
  <si>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</si>
  <si>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</si>
  <si>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</si>
  <si>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</si>
  <si>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</si>
  <si>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</si>
  <si>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</si>
  <si>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</si>
  <si>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</si>
  <si>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</si>
  <si>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</si>
  <si>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</si>
  <si>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</si>
  <si>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</si>
  <si>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</si>
  <si>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</si>
  <si>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</si>
  <si>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</si>
  <si>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</si>
  <si>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</si>
  <si>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</si>
  <si>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</si>
  <si>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</si>
  <si>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</si>
  <si>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</si>
  <si>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</si>
  <si>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</si>
  <si>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</si>
  <si>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</si>
  <si>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</si>
  <si>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</si>
  <si>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</si>
  <si>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</si>
  <si>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</si>
  <si>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</si>
  <si>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</si>
  <si>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</si>
  <si>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</si>
  <si>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</si>
  <si>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</si>
  <si>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</si>
  <si>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</si>
  <si>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</si>
  <si>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</si>
  <si>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</si>
  <si>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</si>
  <si>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</si>
  <si>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</si>
  <si>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</si>
  <si>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</si>
  <si>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</si>
  <si>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</si>
  <si>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</si>
  <si>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</si>
  <si>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</si>
  <si>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</si>
  <si>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</si>
  <si>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</si>
  <si>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</si>
  <si>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</si>
  <si>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</si>
  <si>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</si>
  <si>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</si>
  <si>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</si>
  <si>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</si>
  <si>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</si>
  <si>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</si>
  <si>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</si>
  <si>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</si>
  <si>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</si>
  <si>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</si>
  <si>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</si>
  <si>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</si>
  <si>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</si>
  <si>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</si>
  <si>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</si>
  <si>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</si>
  <si>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</si>
  <si>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</si>
  <si>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</si>
  <si>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</si>
  <si>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</si>
  <si>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</si>
  <si>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</si>
  <si>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</si>
  <si>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</si>
  <si>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</si>
  <si>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</si>
  <si>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</si>
  <si>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</si>
  <si>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</si>
  <si>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</si>
  <si>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</si>
  <si>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</si>
  <si>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</si>
  <si>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</si>
  <si>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</si>
  <si>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</si>
  <si>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</si>
  <si>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</si>
  <si>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</si>
  <si>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</si>
  <si>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</si>
  <si>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</si>
  <si>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</si>
  <si>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</si>
  <si>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</si>
  <si>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</si>
  <si>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</si>
  <si>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</si>
  <si>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</si>
  <si>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</si>
  <si>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</si>
  <si>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</si>
  <si>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</si>
  <si>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</si>
  <si>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</si>
  <si>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</si>
  <si>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</si>
  <si>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</si>
  <si>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</si>
  <si>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</si>
  <si>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</si>
  <si>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</si>
  <si>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</si>
  <si>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</si>
  <si>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</si>
  <si>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</si>
  <si>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</si>
  <si>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</si>
  <si>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</si>
  <si>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</si>
  <si>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</si>
  <si>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</si>
  <si>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</si>
  <si>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</si>
  <si>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</si>
  <si>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</si>
  <si>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</si>
  <si>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</si>
  <si>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</si>
  <si>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</si>
  <si>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</si>
  <si>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</si>
  <si>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</si>
  <si>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</si>
  <si>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</si>
  <si>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</si>
  <si>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</si>
  <si>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</si>
  <si>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</si>
  <si>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</si>
  <si>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</si>
  <si>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</si>
  <si>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</si>
  <si>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</si>
  <si>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</si>
  <si>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</si>
  <si>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</si>
  <si>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</si>
  <si>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</si>
  <si>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</si>
  <si>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</si>
  <si>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</si>
  <si>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</si>
  <si>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</si>
  <si>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</si>
  <si>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</si>
  <si>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</si>
  <si>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</si>
  <si>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</si>
  <si>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</si>
  <si>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</si>
  <si>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</si>
  <si>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</si>
  <si>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</si>
  <si>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</si>
  <si>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</si>
  <si>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</si>
  <si>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</si>
  <si>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</si>
  <si>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</si>
  <si>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</si>
  <si>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</si>
  <si>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</si>
  <si>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</si>
  <si>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</si>
  <si>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</si>
  <si>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</si>
  <si>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</si>
  <si>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</si>
  <si>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</si>
  <si>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</si>
  <si>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</si>
  <si>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</si>
  <si>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</si>
  <si>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</si>
  <si>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</si>
  <si>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</si>
  <si>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</si>
  <si>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</si>
  <si>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</si>
  <si>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</si>
  <si>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</si>
  <si>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</si>
  <si>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</si>
  <si>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</si>
  <si>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</si>
  <si>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</si>
  <si>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</si>
  <si>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</si>
  <si>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</si>
  <si>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</si>
  <si>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</si>
  <si>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</si>
  <si>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</si>
  <si>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</si>
  <si>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</si>
  <si>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</si>
  <si>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</si>
  <si>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</si>
  <si>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</si>
  <si>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</si>
  <si>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</si>
  <si>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</si>
  <si>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</si>
  <si>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</si>
  <si>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</si>
  <si>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</si>
  <si>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</si>
  <si>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</si>
  <si>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</si>
  <si>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</si>
  <si>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</si>
  <si>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</si>
  <si>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</si>
  <si>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</si>
  <si>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</si>
  <si>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</si>
  <si>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</si>
  <si>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</si>
  <si>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</si>
  <si>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</si>
  <si>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</si>
  <si>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</si>
  <si>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</si>
  <si>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</si>
  <si>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</si>
  <si>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</si>
  <si>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</si>
  <si>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</si>
  <si>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</si>
  <si>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</si>
  <si>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</si>
  <si>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</si>
  <si>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</si>
  <si>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</si>
  <si>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</si>
  <si>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</si>
  <si>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</si>
  <si>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</si>
  <si>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</si>
  <si>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</si>
  <si>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</si>
  <si>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</si>
  <si>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</si>
  <si>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</si>
  <si>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</si>
  <si>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</si>
  <si>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</si>
  <si>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</si>
  <si>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</si>
  <si>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</si>
  <si>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</si>
  <si>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</si>
  <si>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</si>
  <si>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</si>
  <si>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</si>
  <si>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</si>
  <si>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</si>
  <si>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</si>
  <si>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</si>
  <si>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</si>
  <si>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</si>
  <si>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</si>
  <si>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</si>
  <si>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</si>
  <si>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</si>
  <si>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</si>
  <si>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</si>
  <si>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</si>
  <si>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</si>
  <si>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</si>
  <si>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</si>
  <si>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</si>
  <si>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</si>
  <si>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</si>
  <si>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</si>
  <si>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</si>
  <si>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</si>
  <si>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</si>
  <si>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</si>
  <si>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</si>
  <si>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</si>
  <si>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</si>
  <si>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</si>
  <si>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</si>
  <si>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</si>
  <si>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</si>
  <si>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</si>
  <si>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</si>
  <si>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</si>
  <si>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</si>
  <si>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</si>
  <si>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</si>
  <si>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</si>
  <si>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</si>
  <si>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</si>
  <si>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</si>
  <si>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</si>
  <si>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</si>
  <si>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</si>
  <si>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</si>
  <si>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</si>
  <si>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</si>
  <si>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</si>
  <si>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</si>
  <si>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</si>
  <si>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</si>
  <si>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</si>
  <si>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</si>
  <si>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</si>
  <si>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</si>
  <si>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</si>
  <si>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</si>
  <si>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</si>
  <si>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</si>
  <si>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</si>
  <si>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</si>
  <si>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</si>
  <si>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</si>
  <si>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</si>
  <si>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</si>
  <si>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</si>
  <si>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</si>
  <si>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</si>
  <si>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</si>
  <si>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</si>
  <si>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</si>
  <si>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</si>
  <si>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</si>
  <si>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</si>
  <si>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</si>
  <si>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</si>
  <si>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</si>
  <si>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</si>
  <si>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</si>
  <si>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</si>
  <si>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</si>
  <si>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</si>
  <si>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</si>
  <si>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</si>
  <si>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</si>
  <si>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</si>
  <si>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</si>
  <si>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</si>
  <si>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</si>
  <si>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</si>
  <si>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</si>
  <si>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</si>
  <si>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</si>
  <si>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</si>
  <si>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</si>
  <si>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</si>
  <si>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</si>
  <si>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</si>
  <si>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</si>
  <si>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</si>
  <si>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</si>
  <si>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</si>
  <si>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</si>
  <si>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</si>
  <si>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</si>
  <si>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</si>
  <si>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</si>
  <si>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</si>
  <si>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</si>
  <si>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</si>
  <si>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</si>
  <si>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</si>
  <si>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</si>
  <si>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</si>
  <si>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</si>
  <si>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</si>
  <si>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</si>
  <si>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</si>
  <si>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</si>
  <si>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</si>
  <si>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</si>
  <si>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</si>
  <si>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</si>
  <si>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</si>
  <si>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</si>
  <si>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</si>
  <si>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</si>
  <si>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</si>
  <si>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</si>
  <si>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</si>
  <si>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</si>
  <si>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</si>
  <si>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</si>
  <si>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</si>
  <si>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</si>
  <si>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</si>
  <si>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</si>
  <si>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</si>
  <si>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</si>
  <si>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</si>
  <si>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</si>
  <si>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</si>
  <si>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</si>
  <si>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</si>
  <si>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</si>
  <si>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</si>
  <si>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</si>
  <si>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</si>
  <si>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</si>
  <si>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</si>
  <si>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</si>
  <si>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</si>
  <si>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</si>
  <si>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</si>
  <si>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</si>
  <si>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</si>
  <si>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</si>
  <si>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</si>
  <si>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</si>
  <si>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</si>
  <si>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</si>
  <si>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</si>
  <si>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</si>
  <si>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</si>
  <si>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</si>
  <si>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</si>
  <si>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</si>
  <si>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</si>
  <si>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</si>
  <si>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</si>
  <si>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</si>
  <si>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</si>
  <si>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</si>
  <si>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</si>
  <si>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</si>
  <si>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</si>
  <si>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</si>
  <si>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</si>
  <si>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</si>
  <si>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</si>
  <si>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</si>
  <si>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</si>
  <si>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</si>
  <si>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</si>
  <si>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</si>
  <si>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</si>
  <si>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</si>
  <si>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</si>
  <si>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</si>
  <si>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</si>
  <si>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</si>
  <si>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</si>
  <si>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</si>
  <si>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</si>
  <si>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</si>
  <si>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</si>
  <si>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</si>
  <si>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</si>
  <si>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</si>
  <si>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</si>
  <si>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</si>
  <si>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</si>
  <si>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</si>
  <si>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</si>
  <si>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</si>
  <si>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</si>
  <si>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</si>
  <si>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</si>
  <si>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</si>
  <si>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</si>
  <si>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</si>
  <si>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</si>
  <si>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</si>
  <si>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</si>
  <si>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</si>
  <si>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</si>
  <si>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</si>
  <si>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</si>
  <si>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</si>
  <si>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</si>
  <si>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</si>
  <si>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</si>
  <si>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</si>
  <si>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</si>
  <si>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</si>
  <si>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</si>
  <si>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</si>
  <si>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</si>
  <si>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</si>
  <si>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</si>
  <si>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</si>
  <si>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</si>
  <si>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</si>
  <si>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</si>
  <si>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</si>
  <si>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</si>
  <si>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</si>
  <si>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</si>
  <si>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</si>
  <si>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</si>
  <si>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</si>
  <si>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</si>
  <si>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</si>
  <si>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</si>
  <si>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</si>
  <si>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</si>
  <si>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</si>
  <si>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</si>
  <si>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</si>
  <si>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</si>
  <si>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</si>
  <si>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</si>
  <si>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</si>
  <si>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</si>
  <si>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</si>
  <si>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</si>
  <si>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</si>
  <si>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</si>
  <si>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</si>
  <si>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</si>
  <si>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</si>
  <si>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</si>
  <si>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</si>
  <si>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</si>
  <si>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</si>
  <si>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</si>
  <si>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</si>
  <si>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</si>
  <si>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</si>
  <si>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</si>
  <si>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</si>
  <si>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</si>
  <si>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</si>
  <si>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</si>
  <si>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</si>
  <si>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</si>
  <si>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</si>
  <si>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</si>
  <si>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</si>
  <si>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</si>
  <si>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</si>
  <si>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</si>
  <si>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</si>
  <si>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</si>
  <si>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</si>
  <si>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</si>
  <si>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</si>
  <si>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</si>
  <si>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</si>
  <si>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</si>
  <si>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</si>
  <si>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</si>
  <si>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</si>
  <si>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</si>
  <si>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</si>
  <si>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</si>
  <si>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</si>
  <si>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</si>
  <si>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</si>
  <si>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</si>
  <si>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</si>
  <si>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</si>
  <si>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</si>
  <si>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</si>
  <si>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</si>
  <si>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</si>
  <si>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</si>
  <si>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</si>
  <si>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</si>
  <si>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</si>
  <si>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</si>
  <si>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</si>
  <si>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</si>
  <si>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</si>
  <si>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</si>
  <si>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</si>
  <si>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</si>
  <si>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</si>
  <si>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</si>
  <si>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</si>
  <si>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</si>
  <si>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</si>
  <si>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</si>
  <si>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</si>
  <si>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</si>
  <si>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</si>
  <si>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</si>
  <si>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</si>
  <si>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</si>
  <si>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</si>
  <si>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</si>
  <si>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</si>
  <si>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</si>
  <si>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</si>
  <si>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</si>
  <si>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</si>
  <si>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</si>
  <si>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</si>
  <si>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</si>
  <si>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</si>
  <si>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</si>
  <si>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</si>
  <si>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</si>
  <si>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</si>
  <si>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</si>
  <si>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</si>
  <si>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</si>
  <si>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</si>
  <si>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</si>
  <si>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</si>
  <si>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</si>
  <si>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</si>
  <si>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</si>
  <si>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</si>
  <si>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</si>
  <si>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</si>
  <si>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</si>
  <si>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</si>
  <si>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</si>
  <si>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</si>
  <si>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</si>
  <si>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</si>
  <si>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</si>
  <si>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</si>
  <si>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</si>
  <si>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</si>
  <si>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</si>
  <si>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</si>
  <si>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</si>
  <si>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</si>
  <si>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</si>
  <si>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</si>
  <si>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</si>
  <si>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</si>
  <si>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</si>
  <si>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</si>
  <si>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</si>
  <si>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</si>
  <si>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</si>
  <si>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</si>
  <si>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</si>
  <si>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</si>
  <si>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</si>
  <si>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</si>
  <si>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</si>
  <si>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</si>
  <si>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</si>
  <si>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</si>
  <si>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</si>
  <si>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</si>
  <si>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</si>
  <si>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</si>
  <si>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</si>
  <si>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</si>
  <si>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</si>
  <si>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</si>
  <si>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</si>
  <si>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</si>
  <si>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</si>
  <si>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</si>
  <si>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</si>
  <si>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</si>
  <si>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</si>
  <si>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</si>
  <si>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</si>
  <si>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</si>
  <si>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</si>
  <si>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</si>
  <si>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</si>
  <si>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</si>
  <si>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</si>
  <si>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</si>
  <si>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</si>
  <si>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</si>
  <si>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</si>
  <si>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</si>
  <si>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</si>
  <si>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</si>
  <si>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</si>
  <si>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</si>
  <si>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</si>
  <si>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</si>
  <si>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</si>
  <si>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</si>
  <si>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</si>
  <si>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</si>
  <si>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</si>
  <si>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</si>
  <si>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</si>
  <si>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</si>
  <si>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</si>
  <si>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</si>
  <si>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</si>
  <si>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</si>
  <si>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</si>
  <si>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</si>
  <si>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</si>
  <si>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</si>
  <si>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</si>
  <si>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</si>
  <si>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</si>
  <si>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</si>
  <si>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</si>
  <si>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</si>
  <si>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</si>
  <si>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</si>
  <si>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</si>
  <si>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</si>
  <si>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</si>
  <si>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</si>
  <si>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</si>
  <si>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</si>
  <si>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</si>
  <si>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</si>
  <si>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</si>
  <si>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</si>
  <si>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</si>
  <si>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</si>
  <si>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</si>
  <si>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</si>
  <si>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</si>
  <si>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</si>
  <si>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</si>
  <si>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</si>
  <si>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</si>
  <si>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</si>
  <si>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</si>
  <si>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</si>
  <si>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</si>
  <si>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</si>
  <si>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</si>
  <si>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</si>
  <si>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</si>
  <si>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</si>
  <si>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</si>
  <si>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</si>
  <si>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</si>
  <si>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</si>
  <si>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</si>
  <si>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</si>
  <si>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</si>
  <si>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</si>
  <si>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</si>
  <si>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</si>
  <si>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</si>
  <si>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</si>
  <si>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</si>
  <si>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</si>
  <si>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</si>
  <si>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</si>
  <si>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</si>
  <si>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</si>
  <si>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</si>
  <si>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</si>
  <si>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</si>
  <si>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</si>
  <si>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</si>
  <si>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</si>
  <si>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</si>
  <si>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</si>
  <si>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</si>
  <si>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</si>
  <si>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</si>
  <si>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</si>
  <si>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</si>
  <si>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</si>
  <si>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</si>
  <si>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</si>
  <si>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</si>
  <si>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</si>
  <si>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</si>
  <si>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</si>
  <si>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</si>
  <si>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</si>
  <si>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</si>
  <si>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</si>
  <si>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</si>
  <si>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</si>
  <si>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</si>
  <si>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</si>
  <si>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</si>
  <si>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</si>
  <si>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</si>
  <si>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</si>
  <si>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</si>
  <si>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</si>
  <si>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</si>
  <si>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</si>
  <si>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</si>
  <si>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</si>
  <si>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</si>
  <si>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</si>
  <si>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</si>
  <si>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</si>
  <si>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</si>
  <si>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</si>
  <si>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</si>
  <si>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</si>
  <si>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</si>
  <si>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</si>
  <si>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</si>
  <si>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</si>
  <si>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</si>
  <si>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</si>
  <si>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</si>
  <si>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</si>
  <si>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</si>
  <si>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</si>
  <si>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</si>
  <si>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</si>
  <si>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</si>
  <si>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</si>
  <si>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</si>
  <si>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</si>
  <si>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</si>
  <si>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</si>
  <si>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</si>
  <si>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</si>
  <si>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</si>
  <si>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</si>
  <si>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</si>
  <si>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</si>
  <si>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</si>
  <si>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</si>
  <si>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</si>
  <si>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</si>
  <si>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</si>
  <si>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</si>
  <si>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</si>
  <si>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</si>
  <si>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</si>
  <si>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</si>
  <si>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</si>
  <si>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</si>
  <si>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</si>
  <si>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</si>
  <si>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</si>
  <si>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</si>
  <si>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</si>
  <si>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</si>
  <si>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</si>
  <si>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</si>
  <si>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</si>
  <si>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</si>
  <si>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</si>
  <si>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</si>
  <si>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</si>
  <si>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</si>
  <si>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</si>
  <si>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</si>
  <si>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</si>
  <si>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</si>
  <si>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</si>
  <si>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</si>
  <si>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</si>
  <si>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</si>
  <si>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</si>
  <si>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</si>
  <si>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</si>
  <si>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</si>
  <si>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</si>
  <si>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</si>
  <si>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</si>
  <si>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</si>
  <si>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</si>
  <si>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</si>
  <si>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</si>
  <si>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</si>
  <si>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</si>
  <si>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</si>
  <si>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</si>
  <si>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</si>
  <si>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</si>
  <si>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</si>
  <si>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</si>
  <si>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</si>
  <si>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</si>
  <si>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</si>
  <si>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</si>
  <si>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</si>
  <si>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</si>
  <si>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</si>
  <si>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</si>
  <si>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</si>
  <si>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</si>
  <si>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</si>
  <si>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</si>
  <si>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</si>
  <si>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</si>
  <si>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</si>
  <si>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</si>
  <si>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</si>
  <si>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</si>
  <si>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</si>
  <si>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</si>
  <si>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</si>
  <si>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</si>
  <si>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</si>
  <si>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</si>
  <si>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</si>
  <si>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</si>
  <si>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</si>
  <si>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</si>
  <si>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</si>
  <si>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</si>
  <si>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</si>
  <si>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</si>
  <si>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</si>
  <si>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</si>
  <si>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</si>
  <si>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</si>
  <si>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</si>
  <si>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</si>
  <si>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</si>
  <si>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</si>
  <si>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</si>
  <si>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</si>
  <si>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</si>
  <si>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</si>
  <si>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</si>
  <si>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</si>
  <si>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</si>
  <si>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</si>
  <si>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</si>
  <si>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</si>
  <si>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</si>
  <si>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</si>
  <si>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</si>
  <si>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</si>
  <si>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</si>
  <si>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</si>
  <si>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</si>
  <si>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</si>
  <si>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</si>
  <si>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</si>
  <si>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</si>
  <si>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</si>
  <si>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</si>
  <si>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</si>
  <si>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</si>
  <si>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</si>
  <si>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</si>
  <si>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</si>
  <si>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</si>
  <si>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</si>
  <si>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</si>
  <si>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</si>
  <si>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</si>
  <si>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</si>
  <si>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</si>
  <si>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</si>
  <si>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</si>
  <si>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</si>
  <si>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</si>
  <si>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</si>
  <si>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</si>
  <si>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</si>
  <si>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</si>
  <si>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</si>
  <si>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</si>
  <si>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</si>
  <si>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</si>
  <si>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</si>
  <si>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</si>
  <si>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</si>
  <si>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</si>
  <si>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</si>
  <si>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</si>
  <si>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</si>
  <si>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</si>
  <si>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</si>
  <si>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</si>
  <si>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</si>
  <si>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</si>
  <si>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</si>
  <si>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</si>
  <si>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</si>
  <si>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</si>
  <si>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</si>
  <si>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</si>
  <si>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</si>
  <si>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</si>
  <si>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</si>
  <si>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</si>
  <si>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</si>
  <si>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</si>
  <si>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</si>
  <si>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</si>
  <si>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</si>
  <si>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</si>
  <si>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</si>
  <si>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</si>
  <si>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</si>
  <si>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</si>
  <si>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</si>
  <si>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</si>
  <si>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</si>
  <si>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</si>
  <si>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</si>
  <si>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</si>
  <si>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</si>
  <si>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</si>
  <si>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</si>
  <si>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</si>
  <si>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</si>
  <si>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</si>
  <si>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</si>
  <si>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</si>
  <si>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</si>
  <si>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</si>
  <si>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</si>
  <si>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</si>
  <si>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</si>
  <si>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</si>
  <si>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</si>
  <si>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</si>
  <si>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</si>
  <si>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</si>
  <si>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</si>
  <si>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</si>
  <si>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</si>
  <si>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</si>
  <si>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</si>
  <si>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</si>
  <si>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</si>
  <si>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</si>
  <si>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</si>
  <si>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</si>
  <si>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</si>
  <si>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</si>
  <si>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</si>
  <si>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</si>
  <si>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</si>
  <si>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</si>
  <si>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</si>
  <si>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</si>
  <si>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</si>
  <si>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</si>
  <si>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</si>
  <si>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</si>
  <si>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</si>
  <si>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</si>
  <si>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</si>
  <si>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</si>
  <si>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</si>
  <si>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</si>
  <si>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</si>
  <si>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</si>
  <si>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</si>
  <si>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</si>
  <si>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</si>
  <si>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</si>
  <si>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</si>
  <si>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</si>
  <si>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</si>
  <si>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</si>
  <si>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</si>
  <si>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</si>
  <si>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</si>
  <si>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</si>
  <si>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</si>
  <si>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</si>
  <si>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</si>
  <si>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</si>
  <si>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</si>
  <si>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</si>
  <si>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</si>
  <si>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</si>
  <si>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</si>
  <si>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</si>
  <si>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</si>
  <si>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</si>
  <si>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</si>
  <si>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</si>
  <si>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</si>
  <si>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</si>
  <si>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</si>
  <si>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</si>
  <si>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</si>
  <si>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</si>
  <si>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</si>
  <si>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</si>
  <si>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</si>
  <si>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</si>
  <si>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</si>
  <si>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</si>
  <si>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</si>
  <si>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</si>
  <si>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</si>
  <si>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</si>
  <si>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</si>
  <si>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</si>
  <si>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</si>
  <si>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</si>
  <si>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</si>
  <si>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</si>
  <si>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</si>
  <si>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</si>
  <si>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</si>
  <si>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</si>
  <si>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</si>
  <si>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</si>
  <si>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</si>
  <si>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</si>
  <si>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</si>
  <si>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</si>
  <si>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</si>
  <si>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</si>
  <si>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</si>
  <si>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</si>
  <si>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</si>
  <si>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</si>
  <si>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</si>
  <si>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</si>
  <si>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</si>
  <si>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</si>
  <si>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</si>
  <si>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</si>
  <si>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</si>
  <si>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</si>
  <si>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</si>
  <si>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</si>
  <si>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</si>
  <si>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</si>
  <si>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</si>
  <si>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</si>
  <si>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</si>
  <si>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</si>
  <si>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</si>
  <si>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</si>
  <si>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</si>
  <si>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</si>
  <si>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</si>
  <si>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</si>
  <si>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</si>
  <si>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</si>
  <si>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</si>
  <si>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</si>
  <si>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</si>
  <si>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</si>
  <si>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</si>
  <si>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</si>
  <si>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</si>
  <si>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</si>
  <si>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</si>
  <si>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</si>
  <si>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</si>
  <si>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</si>
  <si>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</si>
  <si>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</si>
  <si>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</si>
  <si>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</si>
  <si>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</si>
  <si>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</si>
  <si>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</si>
  <si>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</si>
  <si>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</si>
  <si>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</si>
  <si>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</si>
  <si>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</si>
  <si>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</si>
  <si>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</si>
  <si>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</si>
  <si>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</si>
  <si>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</si>
  <si>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</si>
  <si>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</si>
  <si>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</si>
  <si>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</si>
  <si>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</si>
  <si>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</si>
  <si>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</si>
  <si>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</si>
  <si>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</si>
  <si>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</si>
  <si>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</si>
  <si>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</si>
  <si>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</si>
  <si>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</si>
  <si>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</si>
  <si>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</si>
  <si>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</si>
  <si>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</si>
  <si>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</si>
  <si>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</si>
  <si>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</si>
  <si>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</si>
  <si>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</si>
  <si>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</si>
  <si>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</si>
  <si>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</si>
  <si>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</si>
  <si>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</si>
  <si>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</si>
  <si>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</si>
  <si>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</si>
  <si>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</si>
  <si>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</si>
  <si>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</si>
  <si>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</si>
  <si>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</si>
  <si>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</si>
  <si>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</si>
  <si>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</si>
  <si>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</si>
  <si>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</si>
  <si>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</si>
  <si>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</si>
  <si>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</si>
  <si>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</si>
  <si>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</si>
  <si>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</si>
  <si>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</si>
  <si>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</si>
  <si>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</si>
  <si>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</si>
  <si>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</si>
  <si>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</si>
  <si>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</si>
  <si>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</si>
  <si>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</si>
  <si>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</si>
  <si>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</si>
  <si>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</si>
  <si>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</si>
  <si>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</si>
  <si>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</si>
  <si>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</si>
  <si>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</si>
  <si>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</si>
  <si>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</si>
  <si>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</si>
  <si>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</si>
  <si>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</si>
  <si>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</si>
  <si>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</si>
  <si>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</si>
  <si>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</si>
  <si>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</si>
  <si>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</si>
  <si>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</si>
  <si>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</si>
  <si>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</si>
  <si>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</si>
  <si>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</si>
  <si>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</si>
  <si>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</si>
  <si>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</si>
  <si>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</si>
  <si>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</si>
  <si>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</si>
  <si>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</si>
  <si>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</si>
  <si>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</si>
  <si>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</si>
  <si>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</si>
  <si>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</si>
  <si>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</si>
  <si>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</si>
  <si>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</si>
  <si>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</si>
  <si>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</si>
  <si>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</si>
  <si>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</si>
  <si>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</si>
  <si>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</si>
  <si>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</si>
  <si>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</si>
  <si>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</si>
  <si>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</si>
  <si>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</si>
  <si>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</si>
  <si>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</si>
  <si>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</si>
  <si>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</si>
  <si>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</si>
  <si>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</si>
  <si>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</si>
  <si>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</si>
  <si>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</si>
  <si>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</si>
  <si>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</si>
  <si>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</si>
  <si>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</si>
  <si>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</si>
  <si>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</si>
  <si>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</si>
  <si>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</si>
  <si>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</si>
  <si>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</si>
  <si>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</si>
  <si>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</si>
  <si>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</si>
  <si>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</si>
  <si>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</si>
  <si>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</si>
  <si>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</si>
  <si>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</si>
  <si>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</si>
  <si>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</si>
  <si>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</si>
  <si>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</si>
  <si>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</si>
  <si>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</si>
  <si>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</si>
  <si>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</si>
  <si>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</si>
  <si>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</si>
  <si>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</si>
  <si>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</si>
  <si>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</si>
  <si>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</si>
  <si>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</si>
  <si>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</si>
  <si>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</si>
  <si>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</si>
  <si>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</si>
  <si>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</si>
  <si>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</si>
  <si>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</si>
  <si>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</si>
  <si>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</si>
  <si>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</si>
  <si>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</si>
  <si>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</si>
  <si>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</si>
  <si>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</si>
  <si>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</si>
  <si>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</si>
  <si>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</si>
  <si>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</si>
  <si>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</si>
  <si>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</si>
  <si>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</si>
  <si>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</si>
  <si>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</si>
  <si>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</si>
  <si>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</si>
  <si>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</si>
  <si>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</si>
  <si>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</si>
  <si>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</si>
  <si>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</si>
  <si>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</si>
  <si>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</si>
  <si>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</si>
  <si>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</si>
  <si>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</si>
  <si>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</si>
  <si>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</si>
  <si>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</si>
  <si>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</si>
  <si>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</si>
  <si>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</si>
  <si>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</si>
  <si>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</si>
  <si>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</si>
  <si>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</si>
  <si>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</si>
  <si>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</si>
  <si>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</si>
  <si>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</si>
  <si>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</si>
  <si>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</si>
  <si>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</si>
  <si>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</si>
  <si>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</si>
  <si>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</si>
  <si>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</si>
  <si>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</si>
  <si>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</si>
  <si>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</si>
  <si>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</si>
  <si>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</si>
  <si>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</si>
  <si>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</si>
  <si>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</si>
  <si>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</si>
  <si>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</si>
  <si>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</si>
  <si>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</si>
  <si>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</si>
  <si>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</si>
  <si>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</si>
  <si>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</si>
  <si>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</si>
  <si>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</si>
  <si>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</si>
  <si>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</si>
  <si>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</si>
  <si>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</si>
  <si>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</si>
  <si>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</si>
  <si>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</si>
  <si>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</si>
  <si>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</si>
  <si>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</si>
  <si>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</si>
  <si>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</si>
  <si>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</si>
  <si>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</si>
  <si>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</si>
  <si>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</si>
  <si>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</si>
  <si>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</si>
  <si>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</si>
  <si>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</si>
  <si>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</si>
  <si>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</si>
  <si>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</si>
  <si>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</si>
  <si>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</si>
  <si>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</si>
  <si>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</si>
  <si>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</si>
  <si>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</si>
  <si>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</si>
  <si>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</si>
  <si>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</si>
  <si>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</si>
  <si>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</si>
  <si>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</si>
  <si>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</si>
  <si>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</si>
  <si>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</si>
  <si>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</si>
  <si>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</si>
  <si>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</si>
  <si>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</si>
  <si>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</si>
  <si>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</si>
  <si>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</si>
  <si>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</si>
  <si>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</si>
  <si>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</si>
  <si>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</si>
  <si>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</si>
  <si>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</si>
  <si>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</si>
  <si>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</si>
  <si>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</si>
  <si>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</si>
  <si>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</si>
  <si>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</si>
  <si>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</si>
  <si>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</si>
  <si>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</si>
  <si>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</si>
  <si>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</si>
  <si>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</si>
  <si>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</si>
  <si>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</si>
  <si>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</si>
  <si>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</si>
  <si>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</si>
  <si>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</si>
  <si>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</si>
  <si>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</si>
  <si>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</si>
  <si>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</si>
  <si>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</si>
  <si>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</si>
  <si>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</si>
  <si>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</si>
  <si>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</si>
  <si>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</si>
  <si>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</si>
  <si>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</si>
  <si>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</si>
  <si>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</si>
  <si>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</si>
  <si>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</si>
  <si>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</si>
  <si>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</si>
  <si>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</si>
  <si>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</si>
  <si>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</si>
  <si>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</si>
  <si>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</si>
  <si>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</si>
  <si>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</si>
  <si>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</si>
  <si>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</si>
  <si>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</si>
  <si>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</si>
  <si>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</si>
  <si>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</si>
  <si>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</si>
  <si>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</si>
  <si>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</si>
  <si>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</si>
  <si>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</si>
  <si>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</si>
  <si>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</si>
  <si>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</si>
  <si>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</si>
  <si>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</si>
  <si>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</si>
  <si>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</si>
  <si>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</si>
  <si>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</si>
  <si>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</si>
  <si>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</si>
  <si>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</si>
  <si>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</si>
  <si>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</si>
  <si>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</si>
  <si>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</si>
  <si>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</si>
  <si>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</si>
  <si>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</si>
  <si>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</si>
  <si>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</si>
  <si>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</si>
  <si>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</si>
  <si>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</si>
  <si>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</si>
  <si>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</si>
  <si>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</si>
  <si>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</si>
  <si>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</si>
  <si>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</si>
  <si>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</si>
  <si>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</si>
  <si>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</si>
  <si>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</si>
  <si>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</si>
  <si>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</si>
  <si>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</si>
  <si>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</si>
  <si>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</si>
  <si>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</si>
  <si>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</si>
  <si>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</si>
  <si>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</si>
  <si>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</si>
  <si>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</si>
  <si>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</si>
  <si>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</si>
  <si>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</si>
  <si>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</si>
  <si>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</si>
  <si>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</si>
  <si>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</si>
  <si>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</si>
  <si>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</si>
  <si>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</si>
  <si>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</si>
  <si>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</si>
  <si>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</si>
  <si>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</si>
  <si>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</si>
  <si>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</si>
  <si>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</si>
  <si>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</si>
  <si>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</si>
  <si>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</si>
  <si>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</si>
  <si>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</si>
  <si>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</si>
  <si>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</si>
  <si>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</si>
  <si>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</si>
  <si>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</si>
  <si>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</si>
  <si>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</si>
  <si>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</si>
  <si>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</si>
  <si>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</si>
  <si>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</si>
  <si>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</si>
  <si>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</si>
  <si>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</si>
  <si>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</si>
  <si>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</si>
  <si>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</si>
  <si>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</si>
  <si>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</si>
  <si>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</si>
  <si>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</si>
  <si>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</si>
  <si>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</si>
  <si>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</si>
  <si>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</si>
  <si>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</si>
  <si>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</si>
  <si>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</si>
  <si>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</si>
  <si>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</si>
  <si>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</si>
  <si>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</si>
  <si>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</si>
  <si>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</si>
  <si>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</si>
  <si>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</si>
  <si>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</si>
  <si>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</si>
  <si>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</si>
  <si>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</si>
  <si>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</si>
  <si>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</si>
  <si>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</si>
  <si>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</si>
  <si>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</si>
  <si>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</si>
  <si>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</si>
  <si>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</si>
  <si>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</si>
  <si>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</si>
  <si>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</si>
  <si>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</si>
  <si>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</si>
  <si>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</si>
  <si>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</si>
  <si>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</si>
  <si>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</si>
  <si>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</si>
  <si>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</si>
  <si>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</si>
  <si>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</si>
  <si>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</si>
  <si>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</si>
  <si>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</si>
  <si>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</si>
  <si>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</si>
  <si>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</si>
  <si>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</si>
  <si>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</si>
  <si>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</si>
  <si>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</si>
  <si>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</si>
  <si>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</si>
  <si>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</si>
  <si>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</si>
  <si>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</si>
  <si>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</si>
  <si>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</si>
  <si>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</si>
  <si>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</si>
  <si>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</si>
  <si>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</si>
  <si>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</si>
  <si>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</si>
  <si>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</si>
  <si>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</si>
  <si>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</si>
  <si>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</si>
  <si>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</si>
  <si>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</si>
  <si>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</si>
  <si>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</si>
  <si>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</si>
  <si>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</si>
  <si>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</si>
  <si>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</si>
  <si>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</si>
  <si>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</si>
  <si>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</si>
  <si>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</si>
  <si>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</si>
  <si>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</si>
  <si>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</si>
  <si>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</si>
  <si>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</si>
  <si>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</si>
  <si>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</si>
  <si>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</si>
  <si>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</si>
  <si>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</si>
  <si>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</si>
  <si>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</si>
  <si>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</si>
  <si>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</si>
  <si>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</si>
  <si>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</si>
  <si>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</si>
  <si>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</si>
  <si>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</si>
  <si>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</si>
  <si>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</si>
  <si>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</si>
  <si>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</si>
  <si>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</si>
  <si>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</si>
  <si>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</si>
  <si>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</si>
  <si>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</si>
  <si>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</si>
  <si>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</si>
  <si>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</si>
  <si>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</si>
  <si>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</si>
  <si>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</si>
  <si>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</si>
  <si>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</si>
  <si>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</si>
  <si>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</si>
  <si>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</si>
  <si>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</si>
  <si>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</si>
  <si>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</si>
  <si>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</si>
  <si>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</si>
  <si>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</si>
  <si>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</si>
  <si>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</si>
  <si>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</si>
  <si>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</si>
  <si>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</si>
  <si>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</si>
  <si>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</si>
  <si>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</si>
  <si>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</si>
  <si>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</si>
  <si>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</si>
  <si>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</si>
  <si>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</si>
  <si>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</si>
  <si>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</si>
  <si>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</si>
  <si>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</si>
  <si>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</si>
  <si>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</si>
  <si>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</si>
  <si>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</si>
  <si>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</si>
  <si>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</si>
  <si>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</si>
  <si>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</si>
  <si>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</si>
  <si>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</si>
  <si>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</si>
  <si>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</si>
  <si>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</si>
  <si>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</si>
  <si>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</si>
  <si>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</si>
  <si>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</si>
  <si>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</si>
  <si>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</si>
  <si>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</si>
  <si>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</si>
  <si>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</si>
  <si>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</si>
  <si>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</si>
  <si>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</si>
  <si>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</si>
  <si>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</si>
  <si>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</si>
  <si>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</si>
  <si>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</si>
  <si>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</si>
  <si>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</si>
  <si>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</si>
  <si>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</si>
  <si>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</si>
  <si>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</si>
  <si>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</si>
  <si>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</si>
  <si>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</si>
  <si>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</si>
  <si>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</si>
  <si>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</si>
  <si>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</si>
  <si>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</si>
  <si>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</si>
  <si>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</si>
  <si>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</si>
  <si>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</si>
  <si>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</si>
  <si>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</si>
  <si>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</si>
  <si>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</si>
  <si>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</si>
  <si>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</si>
  <si>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</si>
  <si>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</si>
  <si>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</si>
  <si>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</si>
  <si>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</si>
  <si>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</si>
  <si>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</si>
  <si>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</si>
  <si>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</si>
  <si>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</si>
  <si>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</si>
  <si>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</si>
  <si>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</si>
  <si>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</si>
  <si>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</si>
  <si>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</si>
  <si>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</si>
  <si>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</si>
  <si>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</si>
  <si>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</si>
  <si>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</si>
  <si>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</si>
  <si>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</si>
  <si>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</si>
  <si>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</si>
  <si>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</si>
  <si>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</si>
  <si>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</si>
  <si>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</si>
  <si>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</si>
  <si>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</si>
  <si>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</si>
  <si>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</si>
  <si>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</si>
  <si>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</si>
  <si>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</si>
  <si>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</si>
  <si>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</si>
  <si>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</si>
  <si>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</si>
  <si>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</si>
  <si>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</si>
  <si>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</si>
  <si>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</si>
  <si>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</si>
  <si>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</si>
  <si>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</si>
  <si>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</si>
  <si>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</si>
  <si>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</si>
  <si>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</si>
  <si>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</si>
  <si>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</si>
  <si>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</si>
  <si>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</si>
  <si>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</si>
  <si>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</si>
  <si>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</si>
  <si>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</si>
  <si>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</si>
  <si>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</si>
  <si>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</si>
  <si>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</si>
  <si>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</si>
  <si>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</si>
  <si>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</si>
  <si>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</si>
  <si>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</si>
  <si>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</si>
  <si>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</si>
  <si>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</si>
  <si>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</si>
  <si>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</si>
  <si>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</si>
  <si>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</si>
  <si>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</si>
  <si>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</si>
  <si>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</si>
  <si>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</si>
  <si>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</si>
  <si>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</si>
  <si>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</si>
  <si>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</si>
  <si>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</si>
  <si>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</si>
  <si>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</si>
  <si>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</si>
  <si>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</si>
  <si>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</si>
  <si>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</si>
  <si>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</si>
  <si>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</si>
  <si>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</si>
  <si>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</si>
  <si>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</si>
  <si>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</si>
  <si>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</si>
  <si>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</si>
  <si>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</si>
  <si>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</si>
  <si>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</si>
  <si>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</si>
  <si>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</si>
  <si>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</si>
  <si>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</si>
  <si>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</si>
  <si>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</si>
  <si>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</si>
  <si>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</si>
  <si>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</si>
  <si>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</si>
  <si>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</si>
  <si>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</si>
  <si>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</si>
  <si>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</si>
  <si>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</si>
  <si>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</si>
  <si>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</si>
  <si>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</si>
  <si>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</si>
  <si>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</si>
  <si>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</si>
  <si>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</si>
  <si>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</si>
  <si>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</si>
  <si>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</si>
  <si>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</si>
  <si>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</si>
  <si>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</si>
  <si>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</si>
  <si>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</si>
  <si>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</si>
  <si>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</si>
  <si>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</si>
  <si>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</si>
  <si>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</si>
  <si>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</si>
  <si>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</si>
  <si>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</si>
  <si>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</si>
  <si>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</si>
  <si>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</si>
  <si>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</si>
  <si>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</si>
  <si>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</si>
  <si>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</si>
  <si>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</si>
  <si>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</si>
  <si>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</si>
  <si>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</si>
  <si>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</si>
  <si>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</si>
  <si>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</si>
  <si>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</si>
  <si>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</si>
  <si>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</si>
  <si>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</si>
  <si>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</si>
  <si>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</si>
  <si>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</si>
  <si>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</si>
  <si>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</si>
  <si>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</si>
  <si>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</si>
  <si>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</si>
  <si>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</si>
  <si>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</si>
  <si>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</si>
  <si>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</si>
  <si>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</si>
  <si>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</si>
  <si>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</si>
  <si>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</si>
  <si>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</si>
  <si>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</si>
  <si>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</si>
  <si>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</si>
  <si>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</si>
  <si>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</si>
  <si>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</si>
  <si>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</si>
  <si>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</si>
  <si>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</si>
  <si>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</si>
  <si>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</si>
  <si>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</si>
  <si>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</si>
  <si>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</si>
  <si>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</si>
  <si>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</si>
  <si>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</si>
  <si>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</si>
  <si>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</si>
  <si>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</si>
  <si>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</si>
  <si>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</si>
  <si>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</si>
  <si>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</si>
  <si>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</si>
  <si>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</si>
  <si>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</si>
  <si>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</si>
  <si>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</si>
  <si>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</si>
  <si>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</si>
  <si>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</si>
  <si>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</si>
  <si>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</si>
  <si>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</si>
  <si>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</si>
  <si>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</si>
  <si>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</si>
  <si>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</si>
  <si>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</si>
  <si>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</si>
  <si>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</si>
  <si>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</si>
  <si>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</si>
  <si>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</si>
  <si>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</si>
  <si>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</si>
  <si>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</si>
  <si>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</si>
  <si>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</si>
  <si>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</si>
  <si>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</si>
  <si>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</si>
  <si>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</si>
  <si>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</si>
  <si>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</si>
  <si>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</si>
  <si>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</si>
  <si>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</si>
  <si>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</si>
  <si>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</si>
  <si>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</si>
  <si>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</si>
  <si>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</si>
  <si>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</si>
  <si>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</si>
  <si>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</si>
  <si>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</si>
  <si>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</si>
  <si>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</si>
  <si>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</si>
  <si>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</si>
  <si>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</si>
  <si>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</si>
  <si>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</si>
  <si>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</si>
  <si>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</si>
  <si>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</si>
  <si>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</si>
  <si>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</si>
  <si>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</si>
  <si>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</si>
  <si>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</si>
  <si>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</si>
  <si>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</si>
  <si>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</si>
  <si>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</si>
  <si>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</si>
  <si>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</si>
  <si>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</si>
  <si>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</si>
  <si>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</si>
  <si>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</si>
  <si>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</si>
  <si>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</si>
  <si>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</si>
  <si>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</si>
  <si>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</si>
  <si>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</si>
  <si>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</si>
  <si>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</si>
  <si>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</si>
  <si>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</si>
  <si>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</si>
  <si>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</si>
  <si>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</si>
  <si>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</si>
  <si>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</si>
  <si>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</si>
  <si>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</si>
  <si>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</si>
  <si>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</si>
  <si>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</si>
  <si>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</si>
  <si>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</si>
  <si>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</si>
  <si>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</si>
  <si>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</si>
  <si>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</si>
  <si>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</si>
  <si>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</si>
  <si>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</si>
  <si>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</si>
  <si>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</si>
  <si>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</si>
  <si>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</si>
  <si>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</si>
  <si>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</si>
  <si>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</si>
  <si>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</si>
  <si>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</si>
  <si>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</si>
  <si>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</si>
  <si>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</si>
  <si>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</si>
  <si>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</si>
  <si>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</si>
  <si>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</si>
  <si>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</si>
  <si>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</si>
  <si>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</si>
  <si>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</si>
  <si>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</si>
  <si>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</si>
  <si>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</si>
  <si>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</si>
  <si>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</si>
  <si>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</si>
  <si>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</si>
  <si>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</si>
  <si>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</si>
  <si>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</si>
  <si>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</si>
  <si>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</si>
  <si>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</si>
  <si>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</si>
  <si>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</si>
  <si>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</si>
  <si>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</si>
  <si>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</si>
  <si>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</si>
  <si>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</si>
  <si>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</si>
  <si>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</si>
  <si>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</si>
  <si>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</si>
  <si>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</si>
  <si>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</si>
  <si>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</si>
  <si>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</si>
  <si>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</si>
  <si>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</si>
  <si>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</si>
  <si>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</si>
  <si>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</si>
  <si>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</si>
  <si>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</si>
  <si>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</si>
  <si>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</si>
  <si>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</si>
  <si>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</si>
  <si>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</si>
  <si>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</si>
  <si>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</si>
  <si>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</si>
  <si>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</si>
  <si>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</si>
  <si>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</si>
  <si>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</si>
  <si>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</si>
  <si>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</si>
  <si>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</si>
  <si>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</si>
  <si>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</si>
  <si>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</si>
  <si>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</si>
  <si>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</si>
  <si>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</si>
  <si>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</si>
  <si>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</si>
  <si>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</si>
  <si>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</si>
  <si>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</si>
  <si>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</si>
  <si>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</si>
  <si>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</si>
  <si>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</si>
  <si>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</si>
  <si>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</si>
  <si>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</si>
  <si>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</si>
  <si>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</si>
  <si>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</si>
  <si>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</si>
  <si>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</si>
  <si>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</si>
  <si>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</si>
  <si>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</si>
  <si>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</si>
  <si>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</si>
  <si>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</si>
  <si>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</si>
  <si>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</si>
  <si>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</si>
  <si>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</si>
  <si>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</si>
  <si>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</si>
  <si>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</si>
  <si>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</si>
  <si>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</si>
  <si>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</si>
  <si>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</si>
  <si>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</si>
  <si>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</si>
  <si>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</si>
  <si>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</si>
  <si>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</si>
  <si>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</si>
  <si>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</si>
  <si>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</si>
  <si>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</si>
  <si>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</si>
  <si>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</si>
  <si>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</si>
  <si>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</si>
  <si>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</si>
  <si>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</si>
  <si>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</si>
  <si>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</si>
  <si>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</si>
  <si>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</si>
  <si>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</si>
  <si>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</si>
  <si>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</si>
  <si>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</si>
  <si>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</si>
  <si>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</si>
  <si>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</si>
  <si>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</si>
  <si>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</si>
  <si>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</si>
  <si>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</si>
  <si>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</si>
  <si>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</si>
  <si>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</si>
  <si>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</si>
  <si>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</si>
  <si>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</si>
  <si>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</si>
  <si>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</si>
  <si>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</si>
  <si>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</si>
  <si>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</si>
  <si>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</si>
  <si>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</si>
  <si>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</si>
  <si>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</si>
  <si>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</si>
  <si>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</si>
  <si>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</si>
  <si>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</si>
  <si>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</si>
  <si>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</si>
  <si>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</si>
  <si>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</si>
  <si>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</si>
  <si>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</si>
  <si>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</si>
  <si>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</si>
  <si>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</si>
  <si>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</si>
  <si>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</si>
  <si>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</si>
  <si>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</si>
  <si>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</si>
  <si>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</si>
  <si>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</si>
  <si>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</si>
  <si>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</si>
  <si>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</si>
  <si>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</si>
  <si>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</si>
  <si>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</si>
  <si>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</si>
  <si>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</si>
  <si>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</si>
  <si>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</si>
  <si>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</si>
  <si>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</si>
  <si>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</si>
  <si>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</si>
  <si>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</si>
  <si>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</si>
  <si>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</si>
  <si>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</si>
  <si>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</si>
  <si>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</si>
  <si>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</si>
  <si>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</si>
  <si>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</si>
  <si>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</si>
  <si>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</si>
  <si>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</si>
  <si>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</si>
  <si>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</si>
  <si>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</si>
  <si>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</si>
  <si>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</si>
  <si>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</si>
  <si>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</si>
  <si>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</si>
  <si>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</si>
  <si>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</si>
  <si>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</si>
  <si>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</si>
  <si>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</si>
  <si>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</si>
  <si>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</si>
  <si>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</si>
  <si>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</si>
  <si>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</si>
  <si>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</si>
  <si>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</si>
  <si>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</si>
  <si>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</si>
  <si>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</si>
  <si>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</si>
  <si>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</si>
  <si>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</si>
  <si>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</si>
  <si>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</si>
  <si>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</si>
  <si>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</si>
  <si>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</si>
  <si>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</si>
  <si>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</si>
  <si>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</si>
  <si>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</si>
  <si>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</si>
  <si>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</si>
  <si>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</si>
  <si>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</si>
  <si>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</si>
  <si>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</si>
  <si>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</si>
  <si>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</si>
  <si>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</si>
  <si>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</si>
  <si>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</si>
  <si>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</si>
  <si>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</si>
  <si>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</si>
  <si>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</si>
  <si>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</si>
  <si>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</si>
  <si>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</si>
  <si>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</si>
  <si>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</si>
  <si>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</si>
  <si>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</si>
  <si>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</si>
  <si>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</si>
  <si>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</si>
  <si>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</si>
  <si>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</si>
  <si>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</si>
  <si>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</si>
  <si>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</si>
  <si>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</si>
  <si>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</si>
  <si>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</si>
  <si>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</si>
  <si>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</si>
  <si>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</si>
  <si>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</si>
  <si>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</si>
  <si>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</si>
  <si>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</si>
  <si>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</si>
  <si>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</si>
  <si>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</si>
  <si>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</si>
  <si>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</si>
  <si>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</si>
  <si>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</si>
  <si>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</si>
  <si>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</si>
  <si>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</si>
  <si>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</si>
  <si>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</si>
  <si>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</si>
  <si>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</si>
  <si>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</si>
  <si>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</si>
  <si>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</si>
  <si>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</si>
  <si>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</si>
  <si>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</si>
  <si>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</si>
  <si>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</si>
  <si>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</si>
  <si>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</si>
  <si>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</si>
  <si>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</si>
  <si>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</si>
  <si>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</si>
  <si>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</si>
  <si>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</si>
  <si>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</si>
  <si>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</si>
  <si>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</si>
  <si>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</si>
  <si>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</si>
  <si>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</si>
  <si>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</si>
  <si>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</si>
  <si>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</si>
  <si>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</si>
  <si>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</si>
  <si>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</si>
  <si>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</si>
  <si>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</si>
  <si>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</si>
  <si>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</si>
  <si>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</si>
  <si>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</si>
  <si>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</si>
  <si>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</si>
  <si>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</si>
  <si>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</si>
  <si>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</si>
  <si>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</si>
  <si>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</si>
  <si>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</si>
  <si>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</si>
  <si>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</si>
  <si>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</si>
  <si>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</si>
  <si>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</si>
  <si>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</si>
  <si>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</si>
  <si>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</si>
  <si>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</si>
  <si>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</si>
  <si>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</si>
  <si>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</si>
  <si>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</si>
  <si>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</si>
  <si>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</si>
  <si>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</si>
  <si>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</si>
  <si>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</si>
  <si>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</si>
  <si>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</si>
  <si>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</si>
  <si>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</si>
  <si>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</si>
  <si>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</si>
  <si>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</si>
  <si>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</si>
  <si>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</si>
  <si>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</si>
  <si>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</si>
  <si>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</si>
  <si>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</si>
  <si>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</si>
  <si>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</si>
  <si>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</si>
  <si>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</si>
  <si>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</si>
  <si>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</si>
  <si>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</si>
  <si>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</si>
  <si>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</si>
  <si>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</si>
  <si>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</si>
  <si>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</si>
  <si>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</si>
  <si>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</si>
  <si>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</si>
  <si>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</si>
  <si>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</si>
  <si>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</si>
  <si>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</si>
  <si>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</si>
  <si>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</si>
  <si>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</si>
  <si>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</si>
  <si>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</si>
  <si>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</si>
  <si>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</si>
  <si>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</si>
  <si>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</si>
  <si>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</si>
  <si>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</si>
  <si>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</si>
  <si>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</si>
  <si>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</si>
  <si>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</si>
  <si>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</si>
  <si>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</si>
  <si>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</si>
  <si>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</si>
  <si>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</si>
  <si>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</si>
  <si>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</si>
  <si>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</si>
  <si>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</si>
  <si>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</si>
  <si>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</si>
  <si>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</si>
  <si>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</si>
  <si>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</si>
  <si>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</si>
  <si>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</si>
  <si>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</si>
  <si>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</si>
  <si>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</si>
  <si>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</si>
  <si>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</si>
  <si>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</si>
  <si>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</si>
  <si>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</si>
  <si>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</si>
  <si>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</si>
  <si>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</si>
  <si>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</si>
  <si>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</si>
  <si>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</si>
  <si>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</si>
  <si>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</si>
  <si>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</si>
  <si>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</si>
  <si>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</si>
  <si>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</si>
  <si>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</si>
  <si>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</si>
  <si>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</si>
  <si>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</si>
  <si>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</si>
  <si>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</si>
  <si>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</si>
  <si>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</si>
  <si>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</si>
  <si>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</si>
  <si>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</si>
  <si>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</si>
  <si>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</si>
  <si>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</si>
  <si>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</si>
  <si>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</si>
  <si>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</si>
  <si>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</si>
  <si>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</si>
  <si>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</si>
  <si>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</si>
  <si>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</si>
  <si>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</si>
  <si>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</si>
  <si>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</si>
  <si>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</si>
  <si>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</si>
  <si>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</si>
  <si>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</si>
  <si>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</si>
  <si>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</si>
  <si>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</si>
  <si>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</si>
  <si>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</si>
  <si>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</si>
  <si>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</si>
  <si>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</si>
  <si>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</si>
  <si>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</si>
  <si>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</si>
  <si>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</si>
  <si>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</si>
  <si>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</si>
  <si>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</si>
  <si>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</si>
  <si>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</si>
  <si>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</si>
  <si>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</si>
  <si>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</si>
  <si>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</si>
  <si>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</si>
  <si>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</si>
  <si>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</si>
  <si>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</si>
  <si>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</si>
  <si>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</si>
  <si>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</si>
  <si>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</si>
  <si>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</si>
  <si>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</si>
  <si>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</si>
  <si>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</si>
  <si>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</si>
  <si>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</si>
  <si>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</si>
  <si>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</si>
  <si>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</si>
  <si>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</si>
  <si>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</si>
  <si>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</si>
  <si>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</si>
  <si>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</si>
  <si>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</si>
  <si>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</si>
  <si>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</si>
  <si>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</si>
  <si>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</si>
  <si>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</si>
  <si>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</si>
  <si>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</si>
  <si>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</si>
  <si>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</si>
  <si>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</si>
  <si>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</si>
  <si>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</si>
  <si>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</si>
  <si>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</si>
  <si>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</si>
  <si>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</si>
  <si>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</si>
  <si>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</si>
  <si>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</si>
  <si>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</si>
  <si>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</si>
  <si>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</si>
  <si>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</si>
  <si>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</si>
  <si>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</si>
  <si>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</si>
  <si>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</si>
  <si>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</si>
  <si>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</si>
  <si>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</si>
  <si>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</si>
  <si>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</si>
  <si>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</si>
  <si>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</si>
  <si>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</si>
  <si>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</si>
  <si>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</si>
  <si>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</si>
  <si>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</si>
  <si>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</si>
  <si>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</si>
  <si>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</si>
  <si>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</si>
  <si>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</si>
  <si>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</si>
  <si>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</si>
  <si>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</si>
  <si>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</si>
  <si>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</si>
  <si>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</si>
  <si>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</si>
  <si>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</si>
  <si>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</si>
  <si>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</si>
  <si>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</si>
  <si>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</si>
  <si>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</si>
  <si>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</si>
  <si>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</si>
  <si>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</si>
  <si>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</si>
  <si>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</si>
  <si>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</si>
  <si>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</si>
  <si>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</si>
  <si>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</si>
  <si>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</si>
  <si>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</si>
  <si>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</si>
  <si>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</si>
  <si>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</si>
  <si>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</si>
  <si>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</si>
  <si>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</si>
  <si>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</si>
  <si>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</si>
  <si>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</si>
  <si>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</si>
  <si>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</si>
  <si>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</si>
  <si>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</si>
  <si>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</si>
  <si>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</si>
  <si>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</si>
  <si>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</si>
  <si>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</si>
  <si>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</si>
  <si>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</si>
  <si>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</si>
  <si>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</si>
  <si>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</si>
  <si>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</si>
  <si>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</si>
  <si>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</si>
  <si>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</si>
  <si>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</si>
  <si>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</si>
  <si>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</si>
  <si>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</si>
  <si>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</si>
  <si>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</si>
  <si>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</si>
  <si>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</si>
  <si>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</si>
  <si>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</si>
  <si>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</si>
  <si>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</si>
  <si>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</si>
  <si>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</si>
  <si>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</si>
  <si>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</si>
  <si>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</si>
  <si>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</si>
  <si>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</si>
  <si>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</si>
  <si>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</si>
  <si>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</si>
  <si>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</si>
  <si>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</si>
  <si>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</si>
  <si>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</si>
  <si>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</si>
  <si>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</si>
  <si>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</si>
  <si>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</si>
  <si>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</si>
  <si>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</si>
  <si>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</si>
  <si>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</si>
  <si>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</si>
  <si>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</si>
  <si>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</si>
  <si>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</si>
  <si>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</si>
  <si>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</si>
  <si>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</si>
  <si>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</si>
  <si>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</si>
  <si>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</si>
  <si>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</si>
  <si>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</si>
  <si>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</si>
  <si>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</si>
  <si>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</si>
  <si>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</si>
  <si>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</si>
  <si>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</si>
  <si>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</si>
  <si>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</si>
  <si>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</si>
  <si>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</si>
  <si>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</si>
  <si>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</si>
  <si>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</si>
  <si>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</si>
  <si>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</si>
  <si>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</si>
  <si>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</si>
  <si>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</si>
  <si>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</si>
  <si>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</si>
  <si>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</si>
  <si>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</si>
  <si>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</si>
  <si>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</si>
  <si>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</si>
  <si>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</si>
  <si>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</si>
  <si>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</si>
  <si>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</si>
  <si>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</si>
  <si>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</si>
  <si>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</si>
  <si>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</si>
  <si>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</si>
  <si>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</si>
  <si>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</si>
  <si>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</si>
  <si>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</si>
  <si>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</si>
  <si>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</si>
  <si>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</si>
  <si>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</si>
  <si>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</si>
  <si>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</si>
  <si>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</si>
  <si>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</si>
  <si>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</si>
  <si>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</si>
  <si>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</si>
  <si>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</si>
  <si>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</si>
  <si>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</si>
  <si>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</si>
  <si>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</si>
  <si>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</si>
  <si>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</si>
  <si>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</si>
  <si>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</si>
  <si>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</si>
  <si>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</si>
  <si>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</si>
  <si>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</si>
  <si>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</si>
  <si>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</si>
  <si>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</si>
  <si>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</si>
  <si>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</si>
  <si>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</si>
  <si>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</si>
  <si>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</si>
  <si>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</si>
  <si>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</si>
  <si>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</si>
  <si>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</si>
  <si>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</si>
  <si>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</si>
  <si>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</si>
  <si>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</si>
  <si>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</si>
  <si>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</si>
  <si>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</si>
  <si>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</si>
  <si>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</si>
  <si>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</si>
  <si>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</si>
  <si>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</si>
  <si>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</si>
  <si>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</si>
  <si>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</si>
  <si>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</si>
  <si>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</si>
  <si>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</si>
  <si>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</si>
  <si>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</si>
  <si>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</si>
  <si>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</si>
  <si>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</si>
  <si>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</si>
  <si>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</si>
  <si>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</si>
  <si>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</si>
  <si>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</si>
  <si>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</si>
  <si>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</si>
  <si>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</si>
  <si>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</si>
  <si>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</si>
  <si>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</si>
  <si>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</si>
  <si>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</si>
  <si>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</si>
  <si>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</si>
  <si>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</si>
  <si>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</si>
  <si>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</si>
  <si>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</si>
  <si>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</si>
  <si>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</si>
  <si>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</si>
  <si>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</si>
  <si>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</si>
  <si>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</si>
  <si>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</si>
  <si>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</si>
  <si>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</si>
  <si>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</si>
  <si>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</si>
  <si>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</si>
  <si>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</si>
  <si>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</si>
  <si>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</si>
  <si>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</si>
  <si>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</si>
  <si>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</si>
  <si>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</si>
  <si>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</si>
  <si>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</si>
  <si>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</si>
  <si>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</si>
  <si>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</si>
  <si>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</si>
  <si>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</si>
  <si>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</si>
  <si>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</si>
  <si>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</si>
  <si>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</si>
  <si>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</si>
  <si>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</si>
  <si>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</si>
  <si>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</si>
  <si>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</si>
  <si>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</si>
  <si>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</si>
  <si>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</si>
  <si>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</si>
  <si>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</si>
  <si>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</si>
  <si>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</si>
  <si>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</si>
  <si>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</si>
  <si>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</si>
  <si>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</si>
  <si>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</si>
  <si>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</si>
  <si>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</si>
  <si>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</si>
  <si>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</si>
  <si>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</si>
  <si>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</si>
  <si>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</si>
  <si>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</si>
  <si>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</si>
  <si>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</si>
  <si>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</si>
  <si>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</si>
  <si>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</si>
  <si>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</si>
  <si>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</si>
  <si>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</si>
  <si>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</si>
  <si>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</si>
  <si>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</si>
  <si>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</si>
  <si>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</si>
  <si>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</si>
  <si>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</si>
  <si>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</si>
  <si>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</si>
  <si>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</si>
  <si>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</si>
  <si>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</si>
  <si>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</si>
  <si>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</si>
  <si>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</si>
  <si>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</si>
  <si>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</si>
  <si>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</si>
  <si>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</si>
  <si>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</si>
  <si>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</si>
  <si>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</si>
  <si>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</si>
  <si>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</si>
  <si>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</si>
  <si>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</si>
  <si>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</si>
  <si>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</si>
  <si>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</si>
  <si>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</si>
  <si>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</si>
  <si>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</si>
  <si>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</si>
  <si>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</si>
  <si>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</si>
  <si>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</si>
  <si>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</si>
  <si>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</si>
  <si>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</si>
  <si>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</si>
  <si>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</si>
  <si>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</si>
  <si>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</si>
  <si>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</si>
  <si>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</si>
  <si>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</si>
  <si>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</si>
  <si>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</si>
  <si>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</si>
  <si>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</si>
  <si>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</si>
  <si>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</si>
  <si>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</si>
  <si>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</si>
  <si>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</si>
  <si>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</si>
  <si>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</si>
  <si>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</si>
  <si>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</si>
  <si>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</si>
  <si>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</si>
  <si>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</si>
  <si>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</si>
  <si>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</si>
  <si>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</si>
  <si>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</si>
  <si>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</si>
  <si>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</si>
  <si>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</si>
  <si>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</si>
  <si>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</si>
  <si>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</si>
  <si>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</si>
  <si>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</si>
  <si>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</si>
  <si>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</si>
  <si>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</si>
  <si>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</si>
  <si>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</si>
  <si>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</si>
  <si>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</si>
  <si>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</si>
  <si>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</si>
  <si>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</si>
  <si>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</si>
  <si>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</si>
  <si>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</si>
  <si>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</si>
  <si>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</si>
  <si>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</si>
  <si>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</si>
  <si>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</si>
  <si>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</si>
  <si>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</si>
  <si>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</si>
  <si>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</si>
  <si>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</si>
  <si>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</si>
  <si>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</si>
  <si>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</si>
  <si>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</si>
  <si>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</si>
  <si>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</si>
  <si>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</si>
  <si>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</si>
  <si>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</si>
  <si>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</si>
  <si>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</si>
  <si>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</si>
  <si>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</si>
  <si>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</si>
  <si>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</si>
  <si>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</si>
  <si>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</si>
  <si>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</si>
  <si>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</si>
  <si>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</si>
  <si>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</si>
  <si>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</si>
  <si>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</si>
  <si>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</si>
  <si>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</si>
  <si>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</si>
  <si>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</si>
  <si>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</si>
  <si>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</si>
  <si>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</si>
  <si>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</si>
  <si>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</si>
  <si>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</si>
  <si>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</si>
  <si>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</si>
  <si>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</si>
  <si>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</si>
  <si>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</si>
  <si>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</si>
  <si>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</si>
  <si>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</si>
  <si>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</si>
  <si>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</si>
  <si>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</si>
  <si>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</si>
  <si>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</si>
  <si>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</si>
  <si>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</si>
  <si>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</si>
  <si>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</si>
  <si>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</si>
  <si>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</si>
  <si>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</si>
  <si>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</si>
  <si>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</si>
  <si>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</si>
  <si>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</si>
  <si>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</si>
  <si>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</si>
  <si>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</si>
  <si>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</si>
  <si>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</si>
  <si>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</si>
  <si>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</si>
  <si>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</si>
  <si>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</si>
  <si>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</si>
  <si>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</si>
  <si>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</si>
  <si>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</si>
  <si>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</si>
  <si>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</si>
  <si>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</si>
  <si>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</si>
  <si>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</si>
  <si>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</si>
  <si>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</si>
  <si>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</si>
  <si>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</si>
  <si>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</si>
  <si>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</si>
  <si>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</si>
  <si>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</si>
  <si>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</si>
  <si>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</si>
  <si>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</si>
  <si>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</si>
  <si>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</si>
  <si>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</si>
  <si>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</si>
  <si>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</si>
  <si>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</si>
  <si>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</si>
  <si>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</si>
  <si>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</si>
  <si>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</si>
  <si>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</si>
  <si>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</si>
  <si>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</si>
  <si>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</si>
  <si>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</si>
  <si>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</si>
  <si>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</si>
  <si>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</si>
  <si>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</si>
  <si>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</si>
  <si>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</si>
  <si>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</si>
  <si>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</si>
  <si>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</si>
  <si>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</si>
  <si>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</si>
  <si>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</si>
  <si>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</si>
  <si>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</si>
  <si>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</si>
  <si>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</si>
  <si>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</si>
  <si>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</si>
  <si>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</si>
  <si>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</si>
  <si>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</si>
  <si>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</si>
  <si>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</si>
  <si>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</si>
  <si>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</si>
  <si>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</si>
  <si>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</si>
  <si>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</si>
  <si>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</si>
  <si>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</si>
  <si>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</si>
  <si>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</si>
  <si>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</si>
  <si>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</si>
  <si>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</si>
  <si>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</si>
  <si>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</si>
  <si>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</si>
  <si>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</si>
  <si>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</si>
  <si>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</si>
  <si>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</si>
  <si>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</si>
  <si>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</si>
  <si>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</si>
  <si>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</si>
  <si>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</si>
  <si>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</si>
  <si>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</si>
  <si>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</si>
  <si>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</si>
  <si>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</si>
  <si>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</si>
  <si>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</si>
  <si>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</si>
  <si>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</si>
  <si>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</si>
  <si>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</si>
  <si>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</si>
  <si>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</si>
  <si>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</si>
  <si>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</si>
  <si>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</si>
  <si>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</si>
  <si>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</si>
  <si>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</si>
  <si>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</si>
  <si>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</si>
  <si>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</si>
  <si>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</si>
  <si>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</si>
  <si>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</si>
  <si>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</si>
  <si>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</si>
  <si>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</si>
  <si>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</si>
  <si>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</si>
  <si>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</si>
  <si>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</si>
  <si>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</si>
  <si>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</si>
  <si>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</si>
  <si>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</si>
  <si>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</si>
  <si>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</si>
  <si>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</si>
  <si>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</si>
  <si>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</si>
  <si>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</si>
  <si>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</si>
  <si>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</si>
  <si>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</si>
  <si>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</si>
  <si>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</si>
  <si>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</si>
  <si>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</si>
  <si>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</si>
  <si>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</si>
  <si>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</si>
  <si>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</si>
  <si>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</si>
  <si>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</si>
  <si>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</si>
  <si>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</si>
  <si>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</si>
  <si>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</si>
  <si>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</si>
  <si>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</si>
  <si>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</si>
  <si>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</si>
  <si>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</si>
  <si>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</si>
  <si>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</si>
  <si>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</si>
  <si>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</si>
  <si>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</si>
  <si>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</si>
  <si>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</si>
  <si>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</si>
  <si>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</si>
  <si>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</si>
  <si>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</si>
  <si>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</si>
  <si>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</si>
  <si>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</si>
  <si>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</si>
  <si>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</si>
  <si>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</si>
  <si>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</si>
  <si>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</si>
  <si>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</si>
  <si>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</si>
  <si>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</si>
  <si>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</si>
  <si>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</si>
  <si>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</si>
  <si>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</si>
  <si>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</si>
  <si>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</si>
  <si>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</si>
  <si>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</si>
  <si>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</si>
  <si>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</si>
  <si>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</si>
  <si>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</si>
  <si>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</si>
  <si>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</si>
  <si>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</si>
  <si>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</si>
  <si>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</si>
  <si>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</si>
  <si>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</si>
  <si>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</si>
  <si>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</si>
  <si>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</si>
  <si>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</si>
  <si>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</si>
  <si>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</si>
  <si>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</si>
  <si>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</si>
  <si>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</si>
  <si>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</si>
  <si>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</si>
  <si>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</si>
  <si>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</si>
  <si>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</si>
  <si>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</si>
  <si>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</si>
  <si>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</si>
  <si>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</si>
  <si>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</si>
  <si>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</si>
  <si>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</si>
  <si>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</si>
  <si>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</si>
  <si>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</si>
  <si>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</si>
  <si>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</si>
  <si>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</si>
  <si>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</si>
  <si>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</si>
  <si>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</si>
  <si>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</si>
  <si>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</si>
  <si>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</si>
  <si>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</si>
  <si>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</si>
  <si>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</si>
  <si>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</si>
  <si>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</si>
  <si>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</si>
  <si>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</si>
  <si>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</si>
  <si>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</si>
  <si>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</si>
  <si>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</si>
  <si>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</si>
  <si>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</si>
  <si>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</si>
  <si>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</si>
  <si>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</si>
  <si>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</si>
  <si>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</si>
  <si>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</si>
  <si>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</si>
  <si>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</si>
  <si>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</si>
  <si>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</si>
  <si>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</si>
  <si>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</si>
  <si>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</si>
  <si>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</si>
  <si>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</si>
  <si>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</si>
  <si>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</si>
  <si>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</si>
  <si>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</si>
  <si>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</si>
  <si>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</si>
  <si>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</si>
  <si>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</si>
  <si>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</si>
  <si>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</si>
  <si>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</si>
  <si>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</si>
  <si>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</si>
  <si>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</si>
  <si>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</si>
  <si>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</si>
  <si>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</si>
  <si>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</si>
  <si>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</si>
  <si>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</si>
  <si>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</si>
  <si>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</si>
  <si>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</si>
  <si>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</si>
  <si>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</si>
  <si>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</si>
  <si>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</si>
  <si>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</si>
  <si>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</si>
  <si>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</si>
  <si>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</si>
  <si>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</si>
  <si>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</si>
  <si>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</si>
  <si>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</si>
  <si>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</si>
  <si>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</si>
  <si>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</si>
  <si>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</si>
  <si>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</si>
  <si>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</si>
  <si>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</si>
  <si>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</si>
  <si>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</si>
  <si>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</si>
  <si>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</si>
  <si>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</si>
  <si>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</si>
  <si>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</si>
  <si>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</si>
  <si>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</si>
  <si>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</si>
  <si>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</si>
  <si>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</si>
  <si>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</si>
  <si>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</si>
  <si>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</si>
  <si>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</si>
  <si>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</si>
  <si>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</si>
  <si>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</si>
  <si>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</si>
  <si>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</si>
  <si>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</si>
  <si>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</si>
  <si>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</si>
  <si>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</si>
  <si>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</si>
  <si>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</si>
  <si>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</si>
  <si>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</si>
  <si>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</si>
  <si>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</si>
  <si>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</si>
  <si>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</si>
  <si>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</si>
  <si>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</si>
  <si>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</si>
  <si>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</si>
  <si>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</si>
  <si>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</si>
  <si>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</si>
  <si>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</si>
  <si>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</si>
  <si>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</si>
  <si>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</si>
  <si>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</si>
  <si>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</si>
  <si>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</si>
  <si>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</si>
  <si>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</si>
  <si>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</si>
  <si>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</si>
  <si>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</si>
  <si>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</si>
  <si>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</si>
  <si>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</si>
  <si>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</si>
  <si>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</si>
  <si>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</si>
  <si>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</si>
  <si>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</si>
  <si>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</si>
  <si>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</si>
  <si>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</si>
  <si>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</si>
  <si>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</si>
  <si>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</si>
  <si>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</si>
  <si>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</si>
  <si>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</si>
  <si>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</si>
  <si>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</si>
  <si>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</si>
  <si>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</si>
  <si>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</si>
  <si>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</si>
  <si>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</si>
  <si>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</si>
  <si>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</si>
  <si>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</si>
  <si>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</si>
  <si>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</si>
  <si>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</si>
  <si>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</si>
  <si>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</si>
  <si>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</si>
  <si>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</si>
  <si>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</si>
  <si>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</si>
  <si>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</si>
  <si>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</si>
  <si>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</si>
  <si>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</si>
  <si>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</si>
  <si>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</si>
  <si>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</si>
  <si>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</si>
  <si>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</si>
  <si>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</si>
  <si>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</si>
  <si>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</si>
  <si>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</si>
  <si>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</si>
  <si>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</si>
  <si>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</si>
  <si>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</si>
  <si>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</si>
  <si>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</si>
  <si>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</si>
  <si>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</si>
  <si>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</si>
  <si>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</si>
  <si>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</si>
  <si>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</si>
  <si>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</si>
  <si>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</si>
  <si>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</si>
  <si>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</si>
  <si>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</si>
  <si>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</si>
  <si>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</si>
  <si>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</si>
  <si>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</si>
  <si>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</si>
  <si>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</si>
  <si>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</si>
  <si>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</si>
  <si>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</si>
  <si>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</si>
  <si>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</si>
  <si>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</si>
  <si>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</si>
  <si>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</si>
  <si>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</si>
  <si>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</si>
  <si>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</si>
  <si>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</si>
  <si>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</si>
  <si>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</si>
  <si>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</si>
  <si>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</si>
  <si>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</si>
  <si>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</si>
  <si>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</si>
  <si>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</si>
  <si>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</si>
  <si>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</si>
  <si>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</si>
  <si>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</si>
  <si>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</si>
  <si>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</si>
  <si>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</si>
  <si>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</si>
  <si>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</si>
  <si>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</si>
  <si>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</si>
  <si>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</si>
  <si>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</si>
  <si>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</si>
  <si>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</si>
  <si>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</si>
  <si>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</si>
  <si>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</si>
  <si>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</si>
  <si>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</si>
  <si>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</si>
  <si>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</si>
  <si>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</si>
  <si>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</si>
  <si>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</si>
  <si>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</si>
  <si>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</si>
  <si>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</si>
  <si>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</si>
  <si>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</si>
  <si>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</si>
  <si>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</si>
  <si>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</si>
  <si>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</si>
  <si>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</si>
  <si>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</si>
  <si>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</si>
  <si>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</si>
  <si>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</si>
  <si>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</si>
  <si>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</si>
  <si>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</si>
  <si>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</si>
  <si>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</si>
  <si>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</si>
  <si>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</si>
  <si>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</si>
  <si>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</si>
  <si>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</si>
  <si>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</si>
  <si>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</si>
  <si>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</si>
  <si>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</si>
  <si>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</si>
  <si>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</si>
  <si>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</si>
  <si>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</si>
  <si>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</si>
  <si>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</si>
  <si>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</si>
  <si>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</si>
  <si>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</si>
  <si>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</si>
  <si>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</si>
  <si>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</si>
  <si>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</si>
  <si>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</si>
  <si>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</si>
  <si>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</si>
  <si>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</si>
  <si>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</si>
  <si>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</si>
  <si>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</si>
  <si>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</si>
  <si>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</si>
  <si>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</si>
  <si>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</si>
  <si>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</si>
  <si>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</si>
  <si>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</si>
  <si>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</si>
  <si>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</si>
  <si>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</si>
  <si>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</si>
  <si>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</si>
  <si>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</si>
  <si>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</si>
  <si>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</si>
  <si>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</si>
  <si>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</si>
  <si>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</si>
  <si>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</si>
  <si>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</si>
  <si>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</si>
  <si>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</si>
  <si>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</si>
  <si>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</si>
  <si>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</si>
  <si>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</si>
  <si>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</si>
  <si>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</si>
  <si>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</si>
  <si>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</si>
  <si>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</si>
  <si>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</si>
  <si>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</si>
  <si>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</si>
  <si>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</si>
  <si>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</si>
  <si>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</si>
  <si>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</si>
  <si>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</si>
  <si>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</si>
  <si>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</si>
  <si>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</si>
  <si>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</si>
  <si>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</si>
  <si>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</si>
  <si>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</si>
  <si>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</si>
  <si>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</si>
  <si>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</si>
  <si>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</si>
  <si>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</si>
  <si>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</si>
  <si>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</si>
  <si>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</si>
  <si>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</si>
  <si>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</si>
  <si>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</si>
  <si>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</si>
  <si>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</si>
  <si>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</si>
  <si>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</si>
  <si>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</si>
  <si>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</si>
  <si>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</si>
  <si>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</si>
  <si>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</si>
  <si>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</si>
  <si>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</si>
  <si>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</si>
  <si>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</si>
  <si>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</si>
  <si>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</si>
  <si>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</si>
  <si>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</si>
  <si>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</si>
  <si>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</si>
  <si>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</si>
  <si>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</si>
  <si>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</si>
  <si>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</si>
  <si>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</si>
  <si>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</si>
  <si>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</si>
  <si>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</si>
  <si>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</si>
  <si>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</si>
  <si>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</si>
  <si>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</si>
  <si>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</si>
  <si>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</si>
  <si>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</si>
  <si>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</si>
  <si>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</si>
  <si>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</si>
  <si>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</si>
  <si>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</si>
  <si>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</si>
  <si>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</si>
  <si>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</si>
  <si>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</si>
  <si>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</si>
  <si>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</si>
  <si>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</si>
  <si>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</si>
  <si>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</si>
  <si>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</si>
  <si>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</si>
  <si>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</si>
  <si>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</si>
  <si>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</si>
  <si>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</si>
  <si>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</si>
  <si>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</si>
  <si>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</si>
  <si>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</si>
  <si>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</si>
  <si>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</si>
  <si>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</si>
  <si>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</si>
  <si>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</si>
  <si>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</si>
  <si>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</si>
  <si>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</si>
  <si>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</si>
  <si>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</si>
  <si>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</si>
  <si>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</si>
  <si>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</si>
  <si>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</si>
  <si>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</si>
  <si>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</si>
  <si>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</si>
  <si>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</si>
  <si>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</si>
  <si>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</si>
  <si>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</si>
  <si>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</si>
  <si>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</si>
  <si>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</si>
  <si>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</si>
  <si>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</si>
  <si>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</si>
  <si>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</si>
  <si>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</si>
  <si>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</si>
  <si>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</si>
  <si>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</si>
  <si>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</si>
  <si>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</si>
  <si>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</si>
  <si>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</si>
  <si>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</si>
  <si>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</si>
  <si>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</si>
  <si>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</si>
  <si>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</si>
  <si>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</si>
  <si>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</si>
  <si>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</si>
  <si>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</si>
  <si>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</si>
  <si>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</si>
  <si>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</si>
  <si>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</si>
  <si>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</si>
  <si>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</si>
  <si>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</si>
  <si>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</si>
  <si>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</si>
  <si>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</si>
  <si>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</si>
  <si>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</si>
  <si>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</si>
  <si>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</si>
  <si>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</si>
  <si>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</si>
  <si>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</si>
  <si>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</si>
  <si>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</si>
  <si>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</si>
  <si>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</si>
  <si>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</si>
  <si>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</si>
  <si>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</si>
  <si>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</si>
  <si>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</si>
  <si>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</si>
  <si>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</si>
  <si>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</si>
  <si>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</si>
  <si>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</si>
  <si>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</si>
  <si>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</si>
  <si>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</si>
  <si>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</si>
  <si>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</si>
  <si>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</si>
  <si>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</si>
  <si>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</si>
  <si>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</si>
  <si>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</si>
  <si>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</si>
  <si>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</si>
  <si>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</si>
  <si>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</si>
  <si>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</si>
  <si>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</si>
  <si>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</si>
  <si>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</si>
  <si>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</si>
  <si>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</si>
  <si>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</si>
  <si>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</si>
  <si>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</si>
  <si>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</si>
  <si>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</si>
  <si>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</si>
  <si>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</si>
  <si>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</si>
  <si>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</si>
  <si>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</si>
  <si>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</si>
  <si>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</si>
  <si>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</si>
  <si>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</si>
  <si>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</si>
  <si>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</si>
  <si>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</si>
  <si>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</si>
  <si>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</si>
  <si>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</si>
  <si>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</si>
  <si>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</si>
  <si>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</si>
  <si>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</si>
  <si>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</si>
  <si>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</si>
  <si>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</si>
  <si>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</si>
  <si>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</si>
  <si>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</si>
  <si>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</si>
  <si>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</si>
  <si>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</si>
  <si>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</si>
  <si>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</si>
  <si>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</si>
  <si>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</si>
  <si>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</si>
  <si>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</si>
  <si>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</si>
  <si>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</si>
  <si>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</si>
  <si>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</si>
  <si>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</si>
  <si>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</si>
  <si>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</si>
  <si>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</si>
  <si>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</si>
  <si>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</si>
  <si>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</si>
  <si>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</si>
  <si>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</si>
  <si>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</si>
  <si>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</si>
  <si>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</si>
  <si>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</si>
  <si>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</si>
  <si>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</si>
  <si>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</si>
  <si>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</si>
  <si>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</si>
  <si>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</si>
  <si>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</si>
  <si>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</si>
  <si>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</si>
  <si>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</si>
  <si>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</si>
  <si>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</si>
  <si>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</si>
  <si>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</si>
  <si>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</si>
  <si>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</si>
  <si>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</si>
  <si>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</si>
  <si>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</si>
  <si>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</si>
  <si>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</si>
  <si>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</si>
  <si>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</si>
  <si>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</si>
  <si>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</si>
  <si>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</si>
  <si>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</si>
  <si>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</si>
  <si>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</si>
  <si>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</si>
  <si>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</si>
  <si>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</si>
  <si>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</si>
  <si>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</si>
  <si>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</si>
  <si>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</si>
  <si>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</si>
  <si>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</si>
  <si>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</si>
  <si>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</si>
  <si>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</si>
  <si>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</si>
  <si>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</si>
  <si>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</si>
  <si>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</si>
  <si>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</si>
  <si>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</si>
  <si>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</si>
  <si>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</si>
  <si>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</si>
  <si>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</si>
  <si>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</si>
  <si>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</si>
  <si>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</si>
  <si>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</si>
  <si>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</si>
  <si>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</si>
  <si>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</si>
  <si>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</si>
  <si>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</si>
  <si>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</si>
  <si>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</si>
  <si>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</si>
  <si>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</si>
  <si>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</si>
  <si>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</si>
  <si>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</si>
  <si>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</si>
  <si>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</si>
  <si>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</si>
  <si>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</si>
  <si>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</si>
  <si>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</si>
  <si>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</si>
  <si>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</si>
  <si>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</si>
  <si>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</si>
  <si>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</si>
  <si>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</si>
  <si>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</si>
  <si>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</si>
  <si>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</si>
  <si>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</si>
  <si>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</si>
  <si>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</si>
  <si>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</si>
  <si>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</si>
  <si>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</si>
  <si>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</si>
  <si>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</si>
  <si>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</si>
  <si>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</si>
  <si>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</si>
  <si>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</si>
  <si>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</si>
  <si>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</si>
  <si>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</si>
  <si>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</si>
  <si>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</si>
  <si>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</si>
  <si>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</si>
  <si>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</si>
  <si>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</si>
  <si>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</si>
  <si>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</si>
  <si>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</si>
  <si>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</si>
  <si>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</si>
  <si>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</si>
  <si>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</si>
  <si>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</si>
  <si>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</si>
  <si>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</si>
  <si>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</si>
  <si>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</si>
  <si>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</si>
  <si>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</si>
  <si>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</si>
  <si>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</si>
  <si>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</si>
  <si>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</si>
  <si>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</si>
  <si>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</si>
  <si>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</si>
  <si>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</si>
  <si>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</si>
  <si>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</si>
  <si>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</si>
  <si>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</si>
  <si>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</si>
  <si>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</si>
  <si>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</si>
  <si>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</si>
  <si>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</si>
  <si>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</si>
  <si>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</si>
  <si>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</si>
  <si>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</si>
  <si>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</si>
  <si>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</si>
  <si>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</si>
  <si>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</si>
  <si>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</si>
  <si>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</si>
  <si>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</si>
  <si>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</si>
  <si>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</si>
  <si>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</si>
  <si>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</si>
  <si>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</si>
  <si>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</si>
  <si>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</si>
  <si>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</si>
  <si>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</si>
  <si>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</si>
  <si>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</si>
  <si>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</si>
  <si>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</si>
  <si>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</si>
  <si>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</si>
  <si>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</si>
  <si>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</si>
  <si>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</si>
  <si>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</si>
  <si>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</si>
  <si>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</si>
  <si>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</si>
  <si>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</si>
  <si>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</si>
  <si>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</si>
  <si>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</si>
  <si>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</si>
  <si>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</si>
  <si>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</si>
  <si>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</si>
  <si>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</si>
  <si>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</si>
  <si>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</si>
  <si>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</si>
  <si>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</si>
  <si>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</si>
  <si>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</si>
  <si>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</si>
  <si>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</si>
  <si>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</si>
  <si>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</si>
  <si>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</si>
  <si>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</si>
  <si>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</si>
  <si>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</si>
  <si>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</si>
  <si>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</si>
  <si>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</si>
  <si>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</si>
  <si>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</si>
  <si>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</si>
  <si>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</si>
  <si>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</si>
  <si>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</si>
  <si>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</si>
  <si>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</si>
  <si>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</si>
  <si>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</si>
  <si>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</si>
  <si>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</si>
  <si>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</si>
  <si>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</si>
  <si>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</si>
  <si>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</si>
  <si>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</si>
  <si>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</si>
  <si>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</si>
  <si>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</si>
  <si>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</si>
  <si>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</si>
  <si>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</si>
  <si>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</si>
  <si>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</si>
  <si>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</si>
  <si>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</si>
  <si>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</si>
  <si>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</si>
  <si>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</si>
  <si>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</si>
  <si>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</si>
  <si>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</si>
  <si>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</si>
  <si>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</si>
  <si>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</si>
  <si>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</si>
  <si>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</si>
  <si>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</si>
  <si>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</si>
  <si>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</si>
  <si>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</si>
  <si>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</si>
  <si>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</si>
  <si>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</si>
  <si>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</si>
  <si>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</si>
  <si>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</si>
  <si>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</si>
  <si>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</si>
  <si>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</si>
  <si>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</si>
  <si>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</si>
  <si>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</si>
  <si>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</si>
  <si>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</si>
  <si>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</si>
  <si>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</si>
  <si>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</si>
  <si>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</si>
  <si>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</si>
  <si>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</si>
  <si>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</si>
  <si>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</si>
  <si>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</si>
  <si>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</si>
  <si>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</si>
  <si>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</si>
  <si>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</si>
  <si>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</si>
  <si>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</si>
  <si>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</si>
  <si>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</si>
  <si>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</si>
  <si>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</si>
  <si>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</si>
  <si>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</si>
  <si>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</si>
  <si>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</si>
  <si>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</si>
  <si>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</si>
  <si>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</si>
  <si>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</si>
  <si>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</si>
  <si>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</si>
  <si>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</si>
  <si>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</si>
  <si>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</si>
  <si>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</si>
  <si>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</si>
  <si>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</si>
  <si>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</si>
  <si>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</si>
  <si>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</si>
  <si>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</si>
  <si>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</si>
  <si>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</si>
  <si>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</si>
  <si>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</si>
  <si>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</si>
  <si>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</si>
  <si>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</si>
  <si>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</si>
  <si>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</si>
  <si>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</si>
  <si>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</si>
  <si>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</si>
  <si>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</si>
  <si>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</si>
  <si>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</si>
  <si>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</si>
  <si>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</si>
  <si>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</si>
  <si>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</si>
  <si>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</si>
  <si>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</si>
  <si>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</si>
  <si>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</si>
  <si>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</si>
  <si>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</si>
  <si>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</si>
  <si>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</si>
  <si>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</si>
  <si>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</si>
  <si>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</si>
  <si>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</si>
  <si>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</si>
  <si>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</si>
  <si>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</si>
  <si>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</si>
  <si>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</si>
  <si>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</si>
  <si>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</si>
  <si>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</si>
  <si>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</si>
  <si>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</si>
  <si>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</si>
  <si>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</si>
  <si>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</si>
  <si>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</si>
  <si>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</si>
  <si>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</si>
  <si>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</si>
  <si>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</si>
  <si>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</si>
  <si>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</si>
  <si>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</si>
  <si>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</si>
  <si>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</si>
  <si>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</si>
  <si>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</si>
  <si>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</si>
  <si>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</si>
  <si>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</si>
  <si>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</si>
  <si>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</si>
  <si>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</si>
  <si>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</si>
  <si>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</si>
  <si>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</si>
  <si>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</si>
  <si>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</si>
  <si>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</si>
  <si>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</si>
  <si>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</si>
  <si>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</si>
  <si>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</si>
  <si>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</si>
  <si>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</si>
  <si>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</si>
  <si>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</si>
  <si>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</si>
  <si>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</si>
  <si>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</si>
  <si>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</si>
  <si>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</si>
  <si>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</si>
  <si>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</si>
  <si>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</si>
  <si>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</si>
  <si>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</si>
  <si>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</si>
  <si>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</si>
  <si>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</si>
  <si>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</si>
  <si>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</si>
  <si>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</si>
  <si>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</si>
  <si>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</si>
  <si>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</si>
  <si>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</si>
  <si>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</si>
  <si>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</si>
  <si>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</si>
  <si>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</si>
  <si>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</si>
  <si>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</si>
  <si>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</si>
  <si>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</si>
  <si>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</si>
  <si>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</si>
  <si>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</si>
  <si>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</si>
  <si>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</si>
  <si>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</si>
  <si>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</si>
  <si>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</si>
  <si>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</si>
  <si>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</si>
  <si>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</si>
  <si>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</si>
  <si>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</si>
  <si>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</si>
  <si>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</si>
  <si>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</si>
  <si>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</si>
  <si>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</si>
  <si>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</si>
  <si>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</si>
  <si>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</si>
  <si>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</si>
  <si>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</si>
  <si>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</si>
  <si>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</si>
  <si>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</si>
  <si>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</si>
  <si>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</si>
  <si>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</si>
  <si>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</si>
  <si>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</si>
  <si>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</si>
  <si>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</si>
  <si>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</si>
  <si>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</si>
  <si>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</si>
  <si>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</si>
  <si>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</si>
  <si>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</si>
  <si>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</si>
  <si>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</si>
  <si>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</si>
  <si>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</si>
  <si>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</si>
  <si>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</si>
  <si>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</si>
  <si>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</si>
  <si>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</si>
  <si>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</si>
  <si>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</si>
  <si>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</si>
  <si>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</si>
  <si>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</si>
  <si>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</si>
  <si>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</si>
  <si>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</si>
  <si>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</si>
  <si>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</si>
  <si>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</si>
  <si>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</si>
  <si>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</si>
  <si>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</si>
  <si>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</si>
  <si>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</si>
  <si>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</si>
  <si>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</si>
  <si>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</si>
  <si>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</si>
  <si>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</si>
  <si>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</si>
  <si>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</si>
  <si>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</si>
  <si>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</si>
  <si>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</si>
  <si>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</si>
  <si>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</si>
  <si>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</si>
  <si>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</si>
  <si>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</si>
  <si>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</si>
  <si>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</si>
  <si>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</si>
  <si>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</si>
  <si>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</si>
  <si>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</si>
  <si>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</si>
  <si>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</si>
  <si>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</si>
  <si>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</si>
  <si>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</si>
  <si>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</si>
  <si>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</si>
  <si>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</si>
  <si>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</si>
  <si>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</si>
  <si>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</si>
  <si>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</si>
  <si>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</si>
  <si>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</si>
  <si>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</si>
  <si>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</si>
  <si>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</si>
  <si>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</si>
  <si>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</si>
  <si>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</si>
  <si>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</si>
  <si>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</si>
  <si>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</si>
  <si>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</si>
  <si>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</si>
  <si>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</si>
  <si>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</si>
  <si>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</si>
  <si>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</si>
  <si>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</si>
  <si>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</si>
  <si>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</si>
  <si>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</si>
  <si>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</si>
  <si>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</si>
  <si>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</si>
  <si>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</si>
  <si>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</si>
  <si>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</si>
  <si>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</si>
  <si>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</si>
  <si>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</si>
  <si>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</si>
  <si>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</si>
  <si>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</si>
  <si>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</si>
  <si>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</si>
  <si>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</si>
  <si>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</si>
  <si>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</si>
  <si>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</si>
  <si>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</si>
  <si>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</si>
  <si>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</si>
  <si>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</si>
  <si>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</si>
  <si>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</si>
  <si>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</si>
  <si>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</si>
  <si>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</si>
  <si>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</si>
  <si>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</si>
  <si>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</si>
  <si>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</si>
  <si>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</si>
  <si>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</si>
  <si>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</si>
  <si>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</si>
  <si>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</si>
  <si>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</si>
  <si>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</si>
  <si>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</si>
  <si>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</si>
  <si>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</si>
  <si>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</si>
  <si>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</si>
  <si>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</si>
  <si>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</si>
  <si>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</si>
  <si>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</si>
  <si>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</si>
  <si>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</si>
  <si>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</si>
  <si>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</si>
  <si>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</si>
  <si>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</si>
  <si>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</si>
  <si>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</si>
  <si>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</si>
  <si>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</si>
  <si>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</si>
  <si>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</si>
  <si>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</si>
  <si>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</si>
  <si>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</si>
  <si>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</si>
  <si>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</si>
  <si>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</si>
  <si>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</si>
  <si>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</si>
  <si>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</si>
  <si>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</si>
  <si>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</si>
  <si>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</si>
  <si>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</si>
  <si>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</si>
  <si>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</si>
  <si>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</si>
  <si>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</si>
  <si>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</si>
  <si>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</si>
  <si>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</si>
  <si>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</si>
  <si>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</si>
  <si>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</si>
  <si>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</si>
  <si>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</si>
  <si>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</si>
  <si>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</si>
  <si>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</si>
  <si>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</si>
  <si>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</si>
  <si>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</si>
  <si>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</si>
  <si>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</si>
  <si>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</si>
  <si>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</si>
  <si>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</si>
  <si>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</si>
  <si>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</si>
  <si>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</si>
  <si>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</si>
  <si>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</si>
  <si>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</si>
  <si>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</si>
  <si>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</si>
  <si>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</si>
  <si>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</si>
  <si>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</si>
  <si>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</si>
  <si>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</si>
  <si>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</si>
  <si>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</si>
  <si>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</si>
  <si>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</si>
  <si>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</si>
  <si>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</si>
  <si>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</si>
  <si>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</si>
  <si>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</si>
  <si>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</si>
  <si>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</si>
  <si>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</si>
  <si>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</si>
  <si>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</si>
  <si>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</si>
  <si>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</si>
  <si>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</si>
  <si>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</si>
  <si>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</si>
  <si>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</si>
  <si>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</si>
  <si>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</si>
  <si>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</si>
  <si>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</si>
  <si>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</si>
  <si>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</si>
  <si>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</si>
  <si>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</si>
  <si>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</si>
  <si>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</si>
  <si>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</si>
  <si>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</si>
  <si>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</si>
  <si>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</si>
  <si>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</si>
  <si>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</si>
  <si>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</si>
  <si>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</si>
  <si>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</si>
  <si>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</si>
  <si>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</si>
  <si>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</si>
  <si>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</si>
  <si>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</si>
  <si>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</si>
  <si>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</si>
  <si>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</si>
  <si>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</si>
  <si>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</si>
  <si>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</si>
  <si>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</si>
  <si>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</si>
  <si>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</si>
  <si>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</si>
  <si>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</si>
  <si>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</si>
  <si>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</si>
  <si>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</si>
  <si>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</si>
  <si>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</si>
  <si>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</si>
  <si>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</si>
  <si>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</si>
  <si>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</si>
  <si>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</si>
  <si>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</si>
  <si>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</si>
  <si>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</si>
  <si>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</si>
  <si>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</si>
  <si>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</si>
  <si>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</si>
  <si>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</si>
  <si>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</si>
  <si>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</si>
  <si>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</si>
  <si>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</si>
  <si>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</si>
  <si>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</si>
  <si>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</si>
  <si>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</si>
  <si>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</si>
  <si>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</si>
  <si>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</si>
  <si>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</si>
  <si>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</si>
  <si>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</si>
  <si>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</si>
  <si>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</si>
  <si>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</si>
  <si>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</si>
  <si>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</si>
  <si>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</si>
  <si>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</si>
  <si>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</si>
  <si>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</si>
  <si>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</si>
  <si>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</si>
  <si>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</si>
  <si>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</si>
  <si>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</si>
  <si>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</si>
  <si>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</si>
  <si>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</si>
  <si>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</si>
  <si>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</si>
  <si>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</si>
  <si>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</si>
  <si>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</si>
  <si>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</si>
  <si>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</si>
  <si>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</si>
  <si>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</si>
  <si>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</si>
  <si>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</si>
  <si>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</si>
  <si>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</si>
  <si>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</si>
  <si>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</si>
  <si>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</si>
  <si>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</si>
  <si>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</si>
  <si>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</si>
  <si>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</si>
  <si>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</si>
  <si>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</si>
  <si>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</si>
  <si>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</si>
  <si>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</si>
  <si>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</si>
  <si>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</si>
  <si>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</si>
  <si>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</si>
  <si>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</si>
  <si>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</si>
  <si>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</si>
  <si>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</si>
  <si>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</si>
  <si>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</si>
  <si>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</si>
  <si>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</si>
  <si>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</si>
  <si>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</si>
  <si>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</si>
  <si>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</si>
  <si>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</si>
  <si>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</si>
  <si>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</si>
  <si>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</si>
  <si>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</si>
  <si>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</si>
  <si>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</si>
  <si>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</si>
  <si>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</si>
  <si>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</si>
  <si>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</si>
  <si>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</si>
  <si>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</si>
  <si>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</si>
  <si>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</si>
  <si>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</si>
  <si>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</si>
  <si>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</si>
  <si>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</si>
  <si>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</si>
  <si>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</si>
  <si>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</si>
  <si>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</si>
  <si>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</si>
  <si>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</si>
  <si>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</si>
  <si>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</si>
  <si>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</si>
  <si>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</si>
  <si>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</si>
  <si>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</si>
  <si>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</si>
  <si>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</si>
  <si>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</si>
  <si>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</si>
  <si>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</si>
  <si>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</si>
  <si>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</si>
  <si>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</si>
  <si>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</si>
  <si>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</si>
  <si>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</si>
  <si>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</si>
  <si>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</si>
  <si>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</si>
  <si>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</si>
  <si>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</si>
  <si>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</si>
  <si>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</si>
  <si>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</si>
  <si>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</si>
  <si>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</si>
  <si>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</si>
  <si>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</si>
  <si>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</si>
  <si>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</si>
  <si>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</si>
  <si>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</si>
  <si>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</si>
  <si>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</si>
  <si>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</si>
  <si>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</si>
  <si>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</si>
  <si>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</si>
  <si>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</si>
  <si>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</si>
  <si>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</si>
  <si>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</si>
  <si>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</si>
  <si>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</si>
  <si>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</si>
  <si>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</si>
  <si>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</si>
  <si>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</si>
  <si>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</si>
  <si>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</si>
  <si>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</si>
  <si>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</si>
  <si>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</si>
  <si>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</si>
  <si>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</si>
  <si>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</si>
  <si>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</si>
  <si>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</si>
  <si>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</si>
  <si>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</si>
  <si>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</si>
  <si>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</si>
  <si>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</si>
  <si>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</si>
  <si>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</si>
  <si>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</si>
  <si>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</si>
  <si>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</si>
  <si>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</si>
  <si>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</si>
  <si>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</si>
  <si>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</si>
  <si>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</si>
  <si>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</si>
  <si>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</si>
  <si>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</si>
  <si>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</si>
  <si>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</si>
  <si>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</si>
  <si>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</si>
  <si>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</si>
  <si>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</si>
  <si>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</si>
  <si>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</si>
  <si>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</si>
  <si>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</si>
  <si>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</si>
  <si>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</si>
  <si>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</si>
  <si>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</si>
  <si>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</si>
  <si>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</si>
  <si>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</si>
  <si>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</si>
  <si>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</si>
  <si>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</si>
  <si>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</si>
  <si>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</si>
  <si>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</si>
  <si>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</si>
  <si>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</si>
  <si>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</si>
  <si>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</si>
  <si>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</si>
  <si>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</si>
  <si>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</si>
  <si>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</si>
  <si>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</si>
  <si>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</si>
  <si>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</si>
  <si>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</si>
  <si>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</si>
  <si>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</si>
  <si>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</si>
  <si>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</si>
  <si>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</si>
  <si>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</si>
  <si>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</si>
  <si>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</si>
  <si>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</si>
  <si>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</si>
  <si>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</si>
  <si>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</si>
  <si>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</si>
  <si>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</si>
  <si>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</si>
  <si>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</si>
  <si>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</si>
  <si>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</si>
  <si>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</si>
  <si>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</si>
  <si>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</si>
  <si>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</si>
  <si>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</si>
  <si>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</si>
  <si>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</si>
  <si>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</si>
  <si>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</si>
  <si>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</si>
  <si>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</si>
  <si>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</si>
  <si>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</si>
  <si>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</si>
  <si>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</si>
  <si>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</si>
  <si>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</si>
  <si>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</si>
  <si>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</si>
  <si>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</si>
  <si>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</si>
  <si>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</si>
  <si>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</si>
  <si>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</si>
  <si>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</si>
  <si>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</si>
  <si>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</si>
  <si>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</si>
  <si>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</si>
  <si>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</si>
  <si>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</si>
  <si>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</si>
  <si>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</si>
  <si>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</si>
  <si>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</si>
  <si>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</si>
  <si>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</si>
  <si>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</si>
  <si>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</si>
  <si>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</si>
  <si>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</si>
  <si>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</si>
  <si>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</si>
  <si>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</si>
  <si>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</si>
  <si>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</si>
  <si>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</si>
  <si>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</si>
  <si>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</si>
  <si>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</si>
  <si>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</si>
  <si>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</si>
  <si>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</si>
  <si>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</si>
  <si>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</si>
  <si>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</si>
  <si>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</si>
  <si>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</si>
  <si>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</si>
  <si>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</si>
  <si>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</si>
  <si>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</si>
  <si>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</si>
  <si>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</si>
  <si>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</si>
  <si>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</si>
  <si>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</si>
  <si>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</si>
  <si>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</si>
  <si>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</si>
  <si>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</si>
  <si>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</si>
  <si>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</si>
  <si>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</si>
  <si>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</si>
  <si>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</si>
  <si>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</si>
  <si>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</si>
  <si>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</si>
  <si>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</si>
  <si>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</si>
  <si>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</si>
  <si>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</si>
  <si>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</si>
  <si>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</si>
  <si>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</si>
  <si>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</si>
  <si>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</si>
  <si>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</si>
  <si>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</si>
  <si>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</si>
  <si>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</si>
  <si>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</si>
  <si>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</si>
  <si>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</si>
  <si>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</si>
  <si>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</si>
  <si>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</si>
  <si>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</si>
  <si>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</si>
  <si>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</si>
  <si>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</si>
  <si>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</si>
  <si>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</si>
  <si>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</si>
  <si>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</si>
  <si>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</si>
  <si>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</si>
  <si>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</si>
  <si>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</si>
  <si>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</si>
  <si>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</si>
  <si>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</si>
  <si>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</si>
  <si>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</si>
  <si>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</si>
  <si>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</si>
  <si>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</si>
  <si>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</si>
  <si>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</si>
  <si>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</si>
  <si>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</si>
  <si>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</si>
  <si>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</si>
  <si>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</si>
  <si>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</si>
  <si>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</si>
  <si>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</si>
  <si>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</si>
  <si>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</si>
  <si>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</si>
  <si>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</si>
  <si>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</si>
  <si>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</si>
  <si>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</si>
  <si>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</si>
  <si>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</si>
  <si>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</si>
  <si>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</si>
  <si>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</si>
  <si>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</si>
  <si>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</si>
  <si>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</si>
  <si>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</si>
  <si>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</si>
  <si>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</si>
  <si>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</si>
  <si>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</si>
  <si>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</si>
  <si>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</si>
  <si>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</si>
  <si>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</si>
  <si>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</si>
  <si>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</si>
  <si>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</si>
  <si>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</si>
  <si>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</si>
  <si>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</si>
  <si>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</si>
  <si>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</si>
  <si>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</si>
  <si>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</si>
  <si>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</si>
  <si>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</si>
  <si>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</si>
  <si>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</si>
  <si>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</si>
  <si>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</si>
  <si>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</si>
  <si>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</si>
  <si>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</si>
  <si>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</si>
  <si>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</si>
  <si>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</si>
  <si>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</si>
  <si>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</si>
  <si>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</si>
  <si>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</si>
  <si>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</si>
  <si>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</si>
  <si>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</si>
  <si>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</si>
  <si>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</si>
  <si>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</si>
  <si>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</si>
  <si>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</si>
  <si>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</si>
  <si>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</si>
  <si>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</si>
  <si>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</si>
  <si>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</si>
  <si>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</si>
  <si>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</si>
  <si>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</si>
  <si>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</si>
  <si>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</si>
  <si>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</si>
  <si>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</si>
  <si>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</si>
  <si>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</si>
  <si>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</si>
  <si>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</si>
  <si>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</si>
  <si>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</si>
  <si>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</si>
  <si>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</si>
  <si>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</si>
  <si>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</si>
  <si>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</si>
  <si>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</si>
  <si>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</si>
  <si>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</si>
  <si>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</si>
  <si>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</si>
  <si>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</si>
  <si>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</si>
  <si>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</si>
  <si>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</si>
  <si>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</si>
  <si>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</si>
  <si>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</si>
  <si>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</si>
  <si>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</si>
  <si>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</si>
  <si>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</si>
  <si>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</si>
  <si>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</si>
  <si>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</si>
  <si>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</si>
  <si>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</si>
  <si>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</si>
  <si>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</si>
  <si>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</si>
  <si>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</si>
  <si>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</si>
  <si>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</si>
  <si>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</si>
  <si>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</si>
  <si>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</si>
  <si>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</si>
  <si>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</si>
  <si>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</si>
  <si>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</si>
  <si>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</si>
  <si>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</si>
  <si>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</si>
  <si>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</si>
  <si>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</si>
  <si>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</si>
  <si>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</si>
  <si>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</si>
  <si>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</si>
  <si>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</si>
  <si>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</si>
  <si>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</si>
  <si>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</si>
  <si>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</si>
  <si>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</si>
  <si>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</si>
  <si>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</si>
  <si>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</si>
  <si>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</si>
  <si>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</si>
  <si>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</si>
  <si>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</si>
  <si>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</si>
  <si>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</si>
  <si>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</si>
  <si>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</si>
  <si>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</si>
  <si>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</si>
  <si>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</si>
  <si>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</si>
  <si>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</si>
  <si>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</si>
  <si>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</si>
  <si>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</si>
  <si>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</si>
  <si>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</si>
  <si>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</si>
  <si>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</si>
  <si>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</si>
  <si>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</si>
  <si>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</si>
  <si>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</si>
  <si>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</si>
  <si>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</si>
  <si>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</si>
  <si>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</si>
  <si>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</si>
  <si>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</si>
  <si>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</si>
  <si>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</si>
  <si>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</si>
  <si>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</si>
  <si>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</si>
  <si>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</si>
  <si>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</si>
  <si>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</si>
  <si>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</si>
  <si>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</si>
  <si>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</si>
  <si>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</si>
  <si>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</si>
  <si>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</si>
  <si>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</si>
  <si>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</si>
  <si>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</si>
  <si>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</si>
  <si>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</si>
  <si>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</si>
  <si>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</si>
  <si>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</si>
  <si>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</si>
  <si>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</si>
  <si>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</si>
  <si>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</si>
  <si>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</si>
  <si>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</si>
  <si>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</si>
  <si>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</si>
  <si>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</si>
  <si>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</si>
  <si>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</si>
  <si>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</si>
  <si>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</si>
  <si>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</si>
  <si>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</si>
  <si>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</si>
  <si>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</si>
  <si>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</si>
  <si>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</si>
  <si>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</si>
  <si>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</si>
  <si>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</si>
  <si>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</si>
  <si>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</si>
  <si>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</si>
  <si>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</si>
  <si>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</si>
  <si>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</si>
  <si>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</si>
  <si>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</si>
  <si>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</si>
  <si>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</si>
  <si>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</si>
  <si>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</si>
  <si>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</si>
  <si>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</si>
  <si>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</si>
  <si>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</si>
  <si>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</si>
  <si>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</si>
  <si>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</si>
  <si>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</si>
  <si>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</si>
  <si>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</si>
  <si>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</si>
  <si>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</si>
  <si>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</si>
  <si>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</si>
  <si>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</si>
  <si>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</si>
  <si>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</si>
  <si>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</si>
  <si>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</si>
  <si>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</si>
  <si>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</si>
  <si>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</si>
  <si>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</si>
  <si>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</si>
  <si>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</si>
  <si>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</si>
  <si>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</si>
  <si>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</si>
  <si>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</si>
  <si>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</si>
  <si>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</si>
  <si>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</si>
  <si>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</si>
  <si>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</si>
  <si>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</si>
  <si>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</si>
  <si>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</si>
  <si>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</si>
  <si>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</si>
  <si>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</si>
  <si>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</si>
  <si>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</si>
  <si>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</si>
  <si>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</si>
  <si>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</si>
  <si>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</si>
  <si>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</si>
  <si>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</si>
  <si>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</si>
  <si>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</si>
  <si>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</si>
  <si>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</si>
  <si>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</si>
  <si>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</si>
  <si>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</si>
  <si>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</si>
  <si>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</si>
  <si>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</si>
  <si>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</si>
  <si>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</si>
  <si>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</si>
  <si>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</si>
  <si>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</si>
  <si>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</si>
  <si>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</si>
  <si>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</si>
  <si>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</si>
  <si>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</si>
  <si>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</si>
  <si>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</si>
  <si>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</si>
  <si>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</si>
  <si>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</si>
  <si>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</si>
  <si>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</si>
  <si>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</si>
  <si>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</si>
  <si>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</si>
  <si>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</si>
  <si>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</si>
  <si>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</si>
  <si>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</si>
  <si>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</si>
  <si>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</si>
  <si>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</si>
  <si>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</si>
  <si>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</si>
  <si>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</si>
  <si>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</si>
  <si>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</si>
  <si>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</si>
  <si>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</si>
  <si>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</si>
  <si>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</si>
  <si>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</si>
  <si>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</si>
  <si>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</si>
  <si>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</si>
  <si>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</si>
  <si>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</si>
  <si>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</si>
  <si>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</si>
  <si>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</si>
  <si>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</si>
  <si>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</si>
  <si>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</si>
  <si>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</si>
  <si>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</si>
  <si>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</si>
  <si>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</si>
  <si>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</si>
  <si>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</si>
  <si>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</si>
  <si>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</si>
  <si>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</si>
  <si>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</si>
  <si>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</si>
  <si>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</si>
  <si>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</si>
  <si>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</si>
  <si>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</si>
  <si>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</si>
  <si>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</si>
  <si>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</si>
  <si>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</si>
  <si>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</si>
  <si>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</si>
  <si>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</si>
  <si>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</si>
  <si>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</si>
  <si>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</si>
  <si>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</si>
  <si>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</si>
  <si>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</si>
  <si>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</si>
  <si>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</si>
  <si>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</si>
  <si>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</si>
  <si>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</si>
  <si>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</si>
  <si>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</si>
  <si>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</si>
  <si>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</si>
  <si>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</si>
  <si>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</si>
  <si>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</si>
  <si>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</si>
  <si>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</si>
  <si>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</si>
  <si>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</si>
  <si>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</si>
  <si>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</si>
  <si>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</si>
  <si>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</si>
  <si>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</si>
  <si>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</si>
  <si>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</si>
  <si>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</si>
  <si>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</si>
  <si>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</si>
  <si>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</si>
  <si>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</si>
  <si>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</si>
  <si>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</si>
  <si>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</si>
  <si>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</si>
  <si>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</si>
  <si>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</si>
  <si>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</si>
  <si>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</si>
  <si>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</si>
  <si>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</si>
  <si>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</si>
  <si>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</si>
  <si>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</si>
  <si>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</si>
  <si>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</si>
  <si>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</si>
  <si>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</si>
  <si>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</si>
  <si>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</si>
  <si>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</si>
  <si>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</si>
  <si>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</si>
  <si>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</si>
  <si>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</si>
  <si>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</si>
  <si>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</si>
  <si>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</si>
  <si>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</si>
  <si>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</si>
  <si>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</si>
  <si>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</si>
  <si>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</si>
  <si>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</si>
  <si>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</si>
  <si>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</si>
  <si>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</si>
  <si>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</si>
  <si>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</si>
  <si>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</si>
  <si>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</si>
  <si>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</si>
  <si>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</si>
  <si>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</si>
  <si>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</si>
  <si>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</si>
  <si>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</si>
  <si>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</si>
  <si>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</si>
  <si>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</si>
  <si>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</si>
  <si>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</si>
  <si>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</si>
  <si>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</si>
  <si>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</si>
  <si>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</si>
  <si>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</si>
  <si>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</si>
  <si>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</si>
  <si>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</si>
  <si>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</si>
  <si>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</si>
  <si>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</si>
  <si>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</si>
  <si>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</si>
  <si>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</si>
  <si>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</si>
  <si>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</si>
  <si>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</si>
  <si>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</si>
  <si>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</si>
  <si>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</si>
  <si>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</si>
  <si>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</si>
  <si>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</si>
  <si>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</si>
  <si>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</si>
  <si>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</si>
  <si>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</si>
  <si>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</si>
  <si>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</si>
  <si>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</si>
  <si>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</si>
  <si>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</si>
  <si>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</si>
  <si>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</si>
  <si>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</si>
  <si>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</si>
  <si>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</si>
  <si>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</si>
  <si>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</si>
  <si>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</si>
  <si>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</si>
  <si>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</si>
  <si>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</si>
  <si>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</si>
  <si>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</si>
  <si>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</si>
  <si>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</si>
  <si>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</si>
  <si>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</si>
  <si>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</si>
  <si>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</si>
  <si>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</si>
  <si>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</si>
  <si>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</si>
  <si>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</si>
  <si>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</si>
  <si>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</si>
  <si>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</si>
  <si>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</si>
  <si>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</si>
  <si>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</si>
  <si>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</si>
  <si>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</si>
  <si>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</si>
  <si>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</si>
  <si>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</si>
  <si>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</si>
  <si>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</si>
  <si>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</si>
  <si>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</si>
  <si>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</si>
  <si>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</si>
  <si>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</si>
  <si>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</si>
  <si>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</si>
  <si>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</si>
  <si>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</si>
  <si>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</si>
  <si>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</si>
  <si>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</si>
  <si>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</si>
  <si>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</si>
  <si>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</si>
  <si>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</si>
  <si>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</si>
  <si>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</si>
  <si>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</si>
  <si>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</si>
  <si>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</si>
  <si>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</si>
  <si>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</si>
  <si>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</si>
  <si>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</si>
  <si>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</si>
  <si>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</si>
  <si>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</si>
  <si>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</si>
  <si>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</si>
  <si>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</si>
  <si>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</si>
  <si>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</si>
  <si>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</si>
  <si>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</si>
  <si>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</si>
  <si>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</si>
  <si>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</si>
  <si>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</si>
  <si>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</si>
  <si>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</si>
  <si>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</si>
  <si>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</si>
  <si>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</si>
  <si>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</si>
  <si>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</si>
  <si>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</si>
  <si>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</si>
  <si>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</si>
  <si>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</si>
  <si>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</si>
  <si>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</si>
  <si>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</si>
  <si>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</si>
  <si>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</si>
  <si>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</si>
  <si>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</si>
  <si>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</si>
  <si>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</si>
  <si>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</si>
  <si>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</si>
  <si>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</si>
  <si>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</si>
  <si>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</si>
  <si>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</si>
  <si>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</si>
  <si>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</si>
  <si>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</si>
  <si>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</si>
  <si>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</si>
  <si>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</si>
  <si>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</si>
  <si>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</si>
  <si>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</si>
  <si>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</si>
  <si>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</si>
  <si>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</si>
  <si>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</si>
  <si>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</si>
  <si>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</si>
  <si>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</si>
  <si>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</si>
  <si>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</si>
  <si>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</si>
  <si>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</si>
  <si>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</si>
  <si>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</si>
  <si>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</si>
  <si>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</si>
  <si>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</si>
  <si>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</si>
  <si>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</si>
  <si>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</si>
  <si>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</si>
  <si>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</si>
  <si>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</si>
  <si>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</si>
  <si>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</si>
  <si>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</si>
  <si>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</si>
  <si>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</si>
  <si>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</si>
  <si>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</si>
  <si>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</si>
  <si>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</si>
  <si>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</si>
  <si>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</si>
  <si>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</si>
  <si>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</si>
  <si>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</si>
  <si>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</si>
  <si>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</si>
  <si>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</si>
  <si>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</si>
  <si>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</si>
  <si>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</si>
  <si>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</si>
  <si>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</si>
  <si>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</si>
  <si>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</si>
  <si>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</si>
  <si>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</si>
  <si>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</si>
  <si>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</si>
  <si>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</si>
  <si>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</si>
  <si>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</si>
  <si>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</si>
  <si>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</si>
  <si>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</si>
  <si>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</si>
  <si>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</si>
  <si>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</si>
  <si>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</si>
  <si>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</si>
  <si>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</si>
  <si>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</si>
  <si>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</si>
  <si>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</si>
  <si>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</si>
  <si>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</si>
  <si>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</si>
  <si>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</si>
  <si>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</si>
  <si>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</si>
  <si>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</si>
  <si>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</si>
  <si>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</si>
  <si>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</si>
  <si>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</si>
  <si>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</si>
  <si>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</si>
  <si>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</si>
  <si>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</si>
  <si>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</si>
  <si>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</si>
  <si>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</si>
  <si>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</si>
  <si>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</si>
  <si>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</si>
  <si>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</si>
  <si>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</si>
  <si>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</si>
  <si>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</si>
  <si>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</si>
  <si>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</si>
  <si>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</si>
  <si>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</si>
  <si>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</si>
  <si>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</si>
  <si>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</si>
  <si>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</si>
  <si>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</si>
  <si>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</si>
  <si>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</si>
  <si>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</si>
  <si>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</si>
  <si>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</si>
  <si>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</si>
  <si>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</si>
  <si>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</si>
  <si>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</si>
  <si>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</si>
  <si>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</si>
  <si>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</si>
  <si>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</si>
  <si>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</si>
  <si>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</si>
  <si>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</si>
  <si>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</si>
  <si>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</si>
  <si>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</si>
  <si>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</si>
  <si>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</si>
  <si>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</si>
  <si>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</si>
  <si>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</si>
  <si>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</si>
  <si>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</si>
  <si>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</si>
  <si>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</si>
  <si>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</si>
  <si>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</si>
  <si>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</si>
  <si>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</si>
  <si>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</si>
  <si>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</si>
  <si>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</si>
  <si>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</si>
  <si>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</si>
  <si>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</si>
  <si>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</si>
  <si>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</si>
  <si>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</si>
  <si>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</si>
  <si>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</si>
  <si>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</si>
  <si>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</si>
  <si>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</si>
  <si>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</si>
  <si>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</si>
  <si>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</si>
  <si>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</si>
  <si>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</si>
  <si>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</si>
  <si>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</si>
  <si>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</si>
  <si>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</si>
  <si>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</si>
  <si>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</si>
  <si>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</si>
  <si>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</si>
  <si>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</si>
  <si>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</si>
  <si>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</si>
  <si>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</si>
  <si>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</si>
  <si>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</si>
  <si>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</si>
  <si>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</si>
  <si>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</si>
  <si>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</si>
  <si>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</si>
  <si>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</si>
  <si>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</si>
  <si>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</si>
  <si>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</si>
  <si>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</si>
  <si>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</si>
  <si>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</si>
  <si>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</si>
  <si>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</si>
  <si>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</si>
  <si>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</si>
  <si>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</si>
  <si>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</si>
  <si>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</si>
  <si>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</si>
  <si>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</si>
  <si>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</si>
  <si>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</si>
  <si>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</si>
  <si>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</si>
  <si>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</si>
  <si>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</si>
  <si>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</si>
  <si>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</si>
  <si>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</si>
  <si>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</si>
  <si>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</si>
  <si>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</si>
  <si>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</si>
  <si>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</si>
  <si>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</si>
  <si>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</si>
  <si>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</si>
  <si>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</si>
  <si>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</si>
  <si>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</si>
  <si>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</si>
  <si>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</si>
  <si>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</si>
  <si>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</si>
  <si>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</si>
  <si>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</si>
  <si>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</si>
  <si>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</si>
  <si>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</si>
  <si>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</si>
  <si>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</si>
  <si>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</si>
  <si>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</si>
  <si>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</si>
  <si>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</si>
  <si>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</si>
  <si>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</si>
  <si>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</si>
  <si>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</si>
  <si>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</si>
  <si>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</si>
  <si>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</si>
  <si>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</si>
  <si>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</si>
  <si>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</si>
  <si>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</si>
  <si>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</si>
  <si>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</si>
  <si>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</si>
  <si>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</si>
  <si>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</si>
  <si>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</si>
  <si>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</si>
  <si>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</si>
  <si>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</si>
  <si>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</si>
  <si>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</si>
  <si>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</si>
  <si>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</si>
  <si>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</si>
  <si>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</si>
  <si>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</si>
  <si>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</si>
  <si>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</si>
  <si>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</si>
  <si>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</si>
  <si>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</si>
  <si>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</si>
  <si>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</si>
  <si>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</si>
  <si>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</si>
  <si>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</si>
  <si>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</si>
  <si>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</si>
  <si>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</si>
  <si>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</si>
  <si>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</si>
  <si>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</si>
  <si>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</si>
  <si>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</si>
  <si>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</si>
  <si>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</si>
  <si>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</si>
  <si>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</si>
  <si>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</si>
  <si>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</si>
  <si>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</si>
  <si>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</si>
  <si>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</si>
  <si>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</si>
  <si>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</si>
  <si>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</si>
  <si>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</si>
  <si>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</si>
  <si>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</si>
  <si>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</si>
  <si>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</si>
  <si>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</si>
  <si>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</si>
  <si>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</si>
  <si>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</si>
  <si>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</si>
  <si>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</si>
  <si>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</si>
  <si>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</si>
  <si>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</si>
  <si>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</si>
  <si>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</si>
  <si>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</si>
  <si>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</si>
  <si>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</si>
  <si>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</si>
  <si>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</si>
  <si>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</si>
  <si>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</si>
  <si>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</si>
  <si>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</si>
  <si>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</si>
  <si>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</si>
  <si>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</si>
  <si>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</si>
  <si>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</si>
  <si>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</si>
  <si>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</si>
  <si>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</si>
  <si>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</si>
  <si>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</si>
  <si>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</si>
  <si>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</si>
  <si>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</si>
  <si>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</si>
  <si>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</si>
  <si>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</si>
  <si>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</si>
  <si>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</si>
  <si>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</si>
  <si>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</si>
  <si>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</si>
  <si>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</si>
  <si>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</si>
  <si>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</si>
  <si>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</si>
  <si>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</si>
  <si>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</si>
  <si>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</si>
  <si>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</si>
  <si>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</si>
  <si>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</si>
  <si>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</si>
  <si>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</si>
  <si>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</si>
  <si>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</si>
  <si>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</si>
  <si>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</si>
  <si>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</si>
  <si>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</si>
  <si>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</si>
  <si>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</si>
  <si>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</si>
  <si>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</si>
  <si>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</si>
  <si>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</si>
  <si>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</si>
  <si>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</si>
  <si>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</si>
  <si>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</si>
  <si>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</si>
  <si>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</si>
  <si>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</si>
  <si>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</si>
  <si>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</si>
  <si>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</si>
  <si>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</si>
  <si>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</si>
  <si>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</si>
  <si>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</si>
  <si>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</si>
  <si>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</si>
  <si>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</si>
  <si>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</si>
  <si>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</si>
  <si>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</si>
  <si>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</si>
  <si>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</si>
  <si>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</si>
  <si>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</si>
  <si>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</si>
  <si>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</si>
  <si>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</si>
  <si>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</si>
  <si>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</si>
  <si>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</si>
  <si>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</si>
  <si>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</si>
  <si>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</si>
  <si>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</si>
  <si>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</si>
  <si>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</si>
  <si>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</si>
  <si>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</si>
  <si>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</si>
  <si>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</si>
  <si>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</si>
  <si>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</si>
  <si>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</si>
  <si>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</si>
  <si>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</si>
  <si>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</si>
  <si>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</si>
  <si>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</si>
  <si>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</si>
  <si>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</si>
  <si>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</si>
  <si>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</si>
  <si>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</si>
  <si>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</si>
  <si>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</si>
  <si>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</si>
  <si>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</si>
  <si>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</si>
  <si>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</si>
  <si>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</si>
  <si>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</si>
  <si>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</si>
  <si>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</si>
  <si>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</si>
  <si>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</si>
  <si>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</si>
  <si>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</si>
  <si>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</si>
  <si>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</si>
  <si>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</si>
  <si>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</si>
  <si>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</si>
  <si>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</si>
  <si>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</si>
  <si>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</si>
  <si>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</si>
  <si>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</si>
  <si>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</si>
  <si>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</si>
  <si>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</si>
  <si>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</si>
  <si>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</si>
  <si>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</si>
  <si>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</si>
  <si>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</si>
  <si>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</si>
  <si>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</si>
  <si>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</si>
  <si>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</si>
  <si>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</si>
  <si>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</si>
  <si>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</si>
  <si>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</si>
  <si>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</si>
  <si>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</si>
  <si>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</si>
  <si>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</si>
  <si>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</si>
  <si>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</si>
  <si>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</si>
  <si>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</si>
  <si>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</si>
  <si>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</si>
  <si>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</si>
  <si>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</si>
  <si>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</si>
  <si>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</si>
  <si>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</si>
  <si>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</si>
  <si>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</si>
  <si>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</si>
  <si>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</si>
  <si>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</si>
  <si>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</si>
  <si>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</si>
  <si>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</si>
  <si>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</si>
  <si>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</si>
  <si>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</si>
  <si>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</si>
  <si>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</si>
  <si>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</si>
  <si>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</si>
  <si>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</si>
  <si>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</si>
  <si>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</si>
  <si>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</si>
  <si>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</si>
  <si>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</si>
  <si>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</si>
  <si>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</si>
  <si>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</si>
  <si>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</si>
  <si>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</si>
  <si>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</si>
  <si>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</si>
  <si>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</si>
  <si>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</si>
  <si>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</si>
  <si>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</si>
  <si>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</si>
  <si>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</si>
  <si>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</si>
  <si>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</si>
  <si>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</si>
  <si>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</si>
  <si>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</si>
  <si>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</si>
  <si>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</si>
  <si>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</si>
  <si>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</si>
  <si>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</si>
  <si>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</si>
  <si>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</si>
  <si>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</si>
  <si>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</si>
  <si>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</si>
  <si>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</si>
  <si>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</si>
  <si>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</si>
  <si>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</si>
  <si>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</si>
  <si>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</si>
  <si>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</si>
  <si>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</si>
  <si>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</si>
  <si>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</si>
  <si>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</si>
  <si>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</si>
  <si>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</si>
  <si>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</si>
  <si>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</si>
  <si>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</si>
  <si>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</si>
  <si>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</si>
  <si>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</si>
  <si>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</si>
  <si>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</si>
  <si>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</si>
  <si>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</si>
  <si>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</si>
  <si>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</si>
  <si>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</si>
  <si>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</si>
  <si>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</si>
  <si>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</si>
  <si>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</si>
  <si>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</si>
  <si>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</si>
  <si>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</si>
  <si>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</si>
  <si>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</si>
  <si>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</si>
  <si>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</si>
  <si>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</si>
  <si>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</si>
  <si>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</si>
  <si>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</si>
  <si>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</si>
  <si>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</si>
  <si>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</si>
  <si>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</si>
  <si>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</si>
  <si>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</si>
  <si>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</si>
  <si>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</si>
  <si>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</si>
  <si>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</si>
  <si>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</si>
  <si>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</si>
  <si>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</si>
  <si>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</si>
  <si>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</si>
  <si>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</si>
  <si>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</si>
  <si>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</si>
  <si>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</si>
  <si>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</si>
  <si>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</si>
  <si>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</si>
  <si>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</si>
  <si>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</si>
  <si>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</si>
  <si>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</si>
  <si>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</si>
  <si>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</si>
  <si>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</si>
  <si>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</si>
  <si>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</si>
  <si>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</si>
  <si>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</si>
  <si>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</si>
  <si>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</si>
  <si>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</si>
  <si>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</si>
  <si>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</si>
  <si>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</si>
  <si>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</si>
  <si>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</si>
  <si>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</si>
  <si>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</si>
  <si>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</si>
  <si>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</si>
  <si>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</si>
  <si>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</si>
  <si>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</si>
  <si>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</si>
  <si>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</si>
  <si>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</si>
  <si>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</si>
  <si>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</si>
  <si>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</si>
  <si>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</si>
  <si>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</si>
  <si>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</si>
  <si>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</si>
  <si>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</si>
  <si>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</si>
  <si>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</si>
  <si>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</si>
  <si>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</si>
  <si>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</si>
  <si>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</si>
  <si>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</si>
  <si>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</si>
  <si>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</si>
  <si>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</si>
  <si>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</si>
  <si>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</si>
  <si>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</si>
  <si>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</si>
  <si>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</si>
  <si>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</si>
  <si>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</si>
  <si>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</si>
  <si>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</si>
  <si>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</si>
  <si>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</si>
  <si>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</si>
  <si>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</si>
  <si>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</si>
  <si>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</si>
  <si>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</si>
  <si>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</si>
  <si>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</si>
  <si>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</si>
  <si>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</si>
  <si>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</si>
  <si>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</si>
  <si>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</si>
  <si>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</si>
  <si>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</si>
  <si>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</si>
  <si>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</si>
  <si>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</si>
  <si>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</si>
  <si>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</si>
  <si>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</si>
  <si>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</si>
  <si>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</si>
  <si>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</si>
  <si>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</si>
  <si>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</si>
  <si>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</si>
  <si>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</si>
  <si>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</si>
  <si>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</si>
  <si>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</si>
  <si>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</si>
  <si>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</si>
  <si>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</si>
  <si>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</si>
  <si>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</si>
  <si>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</si>
  <si>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</si>
  <si>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</si>
  <si>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</si>
  <si>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</si>
  <si>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</si>
  <si>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</si>
  <si>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</si>
  <si>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</si>
  <si>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</si>
  <si>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</si>
  <si>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</si>
  <si>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</si>
  <si>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</si>
  <si>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</si>
  <si>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</si>
  <si>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</si>
  <si>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</si>
  <si>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</si>
  <si>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</si>
  <si>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</si>
  <si>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</si>
  <si>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</si>
  <si>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</si>
  <si>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</si>
  <si>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</si>
  <si>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</si>
  <si>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</si>
  <si>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</si>
  <si>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</si>
  <si>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</si>
  <si>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</si>
  <si>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</si>
  <si>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</si>
  <si>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</si>
  <si>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</si>
  <si>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</si>
  <si>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</si>
  <si>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</si>
  <si>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</si>
  <si>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</si>
  <si>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</si>
  <si>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</si>
  <si>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</si>
  <si>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</si>
  <si>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</si>
  <si>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</si>
  <si>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</si>
  <si>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</si>
  <si>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</si>
  <si>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</si>
  <si>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</si>
  <si>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</si>
  <si>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</si>
  <si>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</si>
  <si>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</si>
  <si>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</si>
  <si>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</si>
  <si>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</si>
  <si>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</si>
  <si>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</si>
  <si>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</si>
  <si>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</si>
  <si>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</si>
  <si>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</si>
  <si>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</si>
  <si>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</si>
  <si>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</si>
  <si>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</si>
  <si>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</si>
  <si>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</si>
  <si>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</si>
  <si>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</si>
  <si>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</si>
  <si>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</si>
  <si>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</si>
  <si>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</si>
  <si>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</si>
  <si>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</si>
  <si>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</si>
  <si>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</si>
  <si>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</si>
  <si>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</si>
  <si>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</si>
  <si>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</si>
  <si>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</si>
  <si>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</si>
  <si>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</si>
  <si>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</si>
  <si>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</si>
  <si>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</si>
  <si>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</si>
  <si>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</si>
  <si>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</si>
  <si>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</si>
  <si>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</si>
  <si>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</si>
  <si>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</si>
  <si>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</si>
  <si>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</si>
  <si>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</si>
  <si>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</si>
  <si>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</si>
  <si>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</si>
  <si>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</si>
  <si>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</si>
  <si>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</si>
  <si>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</si>
  <si>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</si>
  <si>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</si>
  <si>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</si>
  <si>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</si>
  <si>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</si>
  <si>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</si>
  <si>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</si>
  <si>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</si>
  <si>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</si>
  <si>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</si>
  <si>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</si>
  <si>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</si>
  <si>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</si>
  <si>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</si>
  <si>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</si>
  <si>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</si>
  <si>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</si>
  <si>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</si>
  <si>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</si>
  <si>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</si>
  <si>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</si>
  <si>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</si>
  <si>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</si>
  <si>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</si>
  <si>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</si>
  <si>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</si>
  <si>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</si>
  <si>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</si>
  <si>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</si>
  <si>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</si>
  <si>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</si>
  <si>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</si>
  <si>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</si>
  <si>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</si>
  <si>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</si>
  <si>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</si>
  <si>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</si>
  <si>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</si>
  <si>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</si>
  <si>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</si>
  <si>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</si>
  <si>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</si>
  <si>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</si>
  <si>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</si>
  <si>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</si>
  <si>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</si>
  <si>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</si>
  <si>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</si>
  <si>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</si>
  <si>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</si>
  <si>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</si>
  <si>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</si>
  <si>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</si>
  <si>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</si>
  <si>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</si>
  <si>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</si>
  <si>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</si>
  <si>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</si>
  <si>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</si>
  <si>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</si>
  <si>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</si>
  <si>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</si>
  <si>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</si>
  <si>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</si>
  <si>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</si>
  <si>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</si>
  <si>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</si>
  <si>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</si>
  <si>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</si>
  <si>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</si>
  <si>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</si>
  <si>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</si>
  <si>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</si>
  <si>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</si>
  <si>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</si>
  <si>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</si>
  <si>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</si>
  <si>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</si>
  <si>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</si>
  <si>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</si>
  <si>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</si>
  <si>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</si>
  <si>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</si>
  <si>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</si>
  <si>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</si>
  <si>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</si>
  <si>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</si>
  <si>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</si>
  <si>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</si>
  <si>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</si>
  <si>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</si>
  <si>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</si>
  <si>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</si>
  <si>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</si>
  <si>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</si>
  <si>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</si>
  <si>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</si>
  <si>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</si>
  <si>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</si>
  <si>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</si>
  <si>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</si>
  <si>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</si>
  <si>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</si>
  <si>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</si>
  <si>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</si>
  <si>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</si>
  <si>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</si>
  <si>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</si>
  <si>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</si>
  <si>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</si>
  <si>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</si>
  <si>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</si>
  <si>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</si>
  <si>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</si>
  <si>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</si>
  <si>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</si>
  <si>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</si>
  <si>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</si>
  <si>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</si>
  <si>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</si>
  <si>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</si>
  <si>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</si>
  <si>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</si>
  <si>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</si>
  <si>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</si>
  <si>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</si>
  <si>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</si>
  <si>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</si>
  <si>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</si>
  <si>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</si>
  <si>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</si>
  <si>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</si>
  <si>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</si>
  <si>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</si>
  <si>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</si>
  <si>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</si>
  <si>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</si>
  <si>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</si>
  <si>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</si>
  <si>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</si>
  <si>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</si>
  <si>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</si>
  <si>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</si>
  <si>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</si>
  <si>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</si>
  <si>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</si>
  <si>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</si>
  <si>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</si>
  <si>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</si>
  <si>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</si>
  <si>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</si>
  <si>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</si>
  <si>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</si>
  <si>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</si>
  <si>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</si>
  <si>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</si>
  <si>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</si>
  <si>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</si>
  <si>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</si>
  <si>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</si>
  <si>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</si>
  <si>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</si>
  <si>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</si>
  <si>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</si>
  <si>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</si>
  <si>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</si>
  <si>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</si>
  <si>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</si>
  <si>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</si>
  <si>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</si>
  <si>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</si>
  <si>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</si>
  <si>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</si>
  <si>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</si>
  <si>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</si>
  <si>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</si>
  <si>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</si>
  <si>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</si>
  <si>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</si>
  <si>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</si>
  <si>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</si>
  <si>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</si>
  <si>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</si>
  <si>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</si>
  <si>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</si>
  <si>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</si>
  <si>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</si>
  <si>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</si>
  <si>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</si>
  <si>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</si>
  <si>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</si>
  <si>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</si>
  <si>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</si>
  <si>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</si>
  <si>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</si>
  <si>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</si>
  <si>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</si>
  <si>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</si>
  <si>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</si>
  <si>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</si>
  <si>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</si>
  <si>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</si>
  <si>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</si>
  <si>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</si>
  <si>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</si>
  <si>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</si>
  <si>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</si>
  <si>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</si>
  <si>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</si>
  <si>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</si>
  <si>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</si>
  <si>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</si>
  <si>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</si>
  <si>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</si>
  <si>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</si>
  <si>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</si>
  <si>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</si>
  <si>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</si>
  <si>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</si>
  <si>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</si>
  <si>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</si>
  <si>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</si>
  <si>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</si>
  <si>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</si>
  <si>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</si>
  <si>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</si>
  <si>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</si>
  <si>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</si>
  <si>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</si>
  <si>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</si>
  <si>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</si>
  <si>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</si>
  <si>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</si>
  <si>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</si>
  <si>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</si>
  <si>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</si>
  <si>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</si>
  <si>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</si>
  <si>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</si>
  <si>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</si>
  <si>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</si>
  <si>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</si>
  <si>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</si>
  <si>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</si>
  <si>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</si>
  <si>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</si>
  <si>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</si>
  <si>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</si>
  <si>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</si>
  <si>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</si>
  <si>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</si>
  <si>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</si>
  <si>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</si>
  <si>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</si>
  <si>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</si>
  <si>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</si>
  <si>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</si>
  <si>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</si>
  <si>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</si>
  <si>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</si>
  <si>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</si>
  <si>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</si>
  <si>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</si>
  <si>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</si>
  <si>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</si>
  <si>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</si>
  <si>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</si>
  <si>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</si>
  <si>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</si>
  <si>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</si>
  <si>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</si>
  <si>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</si>
  <si>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</si>
  <si>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</si>
  <si>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</si>
  <si>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</si>
  <si>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</si>
  <si>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</si>
  <si>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</si>
  <si>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</si>
  <si>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</si>
  <si>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</si>
  <si>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</si>
  <si>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</si>
  <si>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</si>
  <si>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</si>
  <si>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</si>
  <si>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</si>
  <si>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</si>
  <si>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</si>
  <si>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</si>
  <si>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</si>
  <si>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</si>
  <si>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</si>
  <si>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</si>
  <si>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</si>
  <si>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</si>
  <si>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</si>
  <si>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</si>
  <si>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</si>
  <si>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</si>
  <si>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</si>
  <si>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</si>
  <si>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</si>
  <si>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</si>
  <si>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</si>
  <si>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</si>
  <si>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</si>
  <si>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</si>
  <si>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</si>
  <si>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</si>
  <si>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</si>
  <si>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</si>
  <si>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</si>
  <si>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</si>
  <si>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</si>
  <si>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</si>
  <si>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</si>
  <si>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</si>
  <si>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</si>
  <si>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</si>
  <si>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</si>
  <si>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</si>
  <si>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</si>
  <si>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</si>
  <si>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</si>
  <si>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</si>
  <si>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</si>
  <si>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</si>
  <si>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</si>
  <si>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</si>
  <si>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</si>
  <si>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</si>
  <si>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</si>
  <si>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</si>
  <si>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</si>
  <si>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</si>
  <si>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</si>
  <si>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</si>
  <si>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</si>
  <si>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</si>
  <si>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</si>
  <si>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</si>
  <si>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</si>
  <si>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</si>
  <si>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</si>
  <si>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</si>
  <si>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</si>
  <si>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</si>
  <si>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</si>
  <si>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</si>
  <si>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</si>
  <si>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</si>
  <si>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</si>
  <si>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</si>
  <si>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</si>
  <si>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</si>
  <si>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</si>
  <si>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</si>
  <si>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</si>
  <si>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</si>
  <si>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</si>
  <si>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</si>
  <si>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</si>
  <si>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</si>
  <si>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</si>
  <si>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</si>
  <si>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</si>
  <si>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</si>
  <si>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</si>
  <si>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</si>
  <si>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</si>
  <si>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</si>
  <si>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</si>
  <si>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</si>
  <si>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</si>
  <si>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</si>
  <si>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</si>
  <si>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</si>
  <si>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</si>
  <si>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</si>
  <si>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</si>
  <si>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</si>
  <si>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</si>
  <si>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</si>
  <si>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</si>
  <si>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</si>
  <si>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</si>
  <si>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</si>
  <si>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</si>
  <si>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</si>
  <si>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</si>
  <si>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</si>
  <si>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</si>
  <si>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</si>
  <si>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</si>
  <si>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</si>
  <si>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</si>
  <si>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</si>
  <si>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</si>
  <si>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</si>
  <si>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</si>
  <si>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</si>
  <si>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</si>
  <si>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</si>
  <si>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</si>
  <si>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</si>
  <si>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</si>
  <si>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</si>
  <si>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</si>
  <si>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</si>
  <si>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</si>
  <si>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</si>
  <si>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</si>
  <si>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</si>
  <si>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</si>
  <si>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</si>
  <si>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</si>
  <si>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</si>
  <si>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</si>
  <si>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</si>
  <si>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</si>
  <si>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</si>
  <si>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</si>
  <si>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</si>
  <si>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</si>
  <si>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</si>
  <si>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</si>
  <si>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</si>
  <si>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</si>
  <si>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</si>
  <si>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</si>
  <si>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</si>
  <si>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</si>
  <si>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</si>
  <si>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</si>
  <si>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</si>
  <si>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</si>
  <si>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</si>
  <si>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</si>
  <si>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</si>
  <si>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</si>
  <si>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</si>
  <si>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</si>
  <si>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</si>
  <si>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</si>
  <si>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</si>
  <si>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</si>
  <si>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</si>
  <si>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</si>
  <si>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</si>
  <si>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</si>
  <si>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</si>
  <si>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</si>
  <si>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</si>
  <si>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</si>
  <si>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</si>
  <si>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</si>
  <si>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</si>
  <si>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</si>
  <si>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</si>
  <si>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</si>
  <si>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</si>
  <si>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</si>
  <si>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</si>
  <si>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</si>
  <si>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</si>
  <si>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</si>
  <si>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</si>
  <si>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</si>
  <si>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</si>
  <si>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</si>
  <si>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</si>
  <si>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</si>
  <si>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</si>
  <si>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</si>
  <si>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</si>
  <si>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</si>
  <si>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</si>
  <si>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</si>
  <si>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</si>
  <si>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</si>
  <si>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</si>
  <si>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</si>
  <si>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</si>
  <si>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</si>
  <si>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</si>
  <si>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</si>
  <si>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</si>
  <si>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</si>
  <si>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</si>
  <si>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</si>
  <si>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</si>
  <si>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</si>
  <si>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</si>
  <si>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</si>
  <si>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</si>
  <si>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</si>
  <si>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</si>
  <si>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</si>
  <si>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</si>
  <si>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</si>
  <si>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</si>
  <si>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</si>
  <si>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</si>
  <si>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</si>
  <si>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</si>
  <si>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</si>
  <si>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</si>
  <si>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</si>
  <si>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</si>
  <si>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</si>
  <si>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</si>
  <si>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</si>
  <si>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</si>
  <si>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</si>
  <si>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</si>
  <si>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</si>
  <si>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</si>
  <si>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</si>
  <si>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</si>
  <si>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</si>
  <si>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</si>
  <si>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</si>
  <si>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</si>
  <si>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</si>
  <si>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</si>
  <si>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</si>
  <si>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</si>
  <si>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</si>
  <si>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</si>
  <si>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</si>
  <si>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</si>
  <si>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</si>
  <si>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</si>
  <si>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</si>
  <si>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</si>
  <si>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</si>
  <si>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</si>
  <si>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</si>
  <si>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</si>
  <si>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</si>
  <si>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</si>
  <si>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</si>
  <si>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</si>
  <si>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</si>
  <si>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</si>
  <si>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</si>
  <si>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</si>
  <si>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</si>
  <si>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</si>
  <si>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</si>
  <si>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</si>
  <si>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</si>
  <si>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</si>
  <si>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</si>
  <si>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</si>
  <si>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</si>
  <si>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</si>
  <si>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</si>
  <si>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</si>
  <si>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</si>
  <si>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</si>
  <si>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</si>
  <si>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</si>
  <si>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</si>
  <si>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</si>
  <si>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</si>
  <si>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</si>
  <si>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</si>
  <si>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</si>
  <si>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</si>
  <si>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</si>
  <si>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</si>
  <si>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</si>
  <si>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</si>
  <si>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</si>
  <si>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</si>
  <si>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</si>
  <si>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</si>
  <si>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</si>
  <si>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</si>
  <si>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</si>
  <si>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</si>
  <si>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</si>
  <si>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</si>
  <si>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</si>
  <si>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</si>
  <si>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</si>
  <si>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</si>
  <si>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</si>
  <si>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</si>
  <si>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</si>
  <si>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</si>
  <si>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</si>
  <si>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</si>
  <si>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</si>
  <si>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</si>
  <si>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</si>
  <si>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</si>
  <si>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</si>
  <si>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</si>
  <si>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</si>
  <si>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</si>
  <si>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</si>
  <si>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</si>
  <si>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</si>
  <si>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</si>
  <si>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</si>
  <si>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</si>
  <si>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</si>
  <si>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</si>
  <si>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</si>
  <si>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</si>
  <si>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</si>
  <si>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</si>
  <si>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</si>
  <si>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</si>
  <si>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</si>
  <si>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</si>
  <si>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</si>
  <si>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</si>
  <si>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</si>
  <si>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</si>
  <si>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</si>
  <si>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</si>
  <si>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</si>
  <si>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</si>
  <si>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</si>
  <si>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</si>
  <si>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</si>
  <si>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</si>
  <si>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</si>
  <si>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</si>
  <si>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</si>
  <si>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</si>
  <si>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</si>
  <si>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</si>
  <si>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</si>
  <si>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</si>
  <si>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</si>
  <si>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</si>
  <si>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</si>
  <si>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</si>
  <si>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</si>
  <si>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</si>
  <si>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</si>
  <si>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</si>
  <si>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</si>
  <si>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</si>
  <si>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</si>
  <si>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</si>
  <si>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</si>
  <si>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</si>
  <si>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</si>
  <si>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</si>
  <si>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</si>
  <si>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</si>
  <si>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</si>
  <si>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</si>
  <si>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</si>
  <si>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</si>
  <si>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</si>
  <si>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</si>
  <si>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</si>
  <si>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</si>
  <si>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</si>
  <si>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</si>
  <si>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</si>
  <si>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</si>
  <si>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</si>
  <si>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</si>
  <si>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</si>
  <si>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</si>
  <si>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</si>
  <si>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</si>
  <si>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</si>
  <si>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</si>
  <si>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</si>
  <si>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</si>
  <si>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</si>
  <si>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</si>
  <si>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</si>
  <si>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</si>
  <si>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</si>
  <si>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</si>
  <si>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</si>
  <si>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</si>
  <si>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</si>
  <si>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</si>
  <si>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</si>
  <si>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</si>
  <si>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</si>
  <si>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</si>
  <si>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</si>
  <si>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</si>
  <si>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</si>
  <si>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</si>
  <si>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</si>
  <si>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</si>
  <si>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</si>
  <si>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</si>
  <si>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</si>
  <si>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</si>
  <si>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</si>
  <si>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</si>
  <si>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</si>
  <si>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</si>
  <si>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</si>
  <si>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</si>
  <si>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</si>
  <si>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</si>
  <si>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</si>
  <si>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</si>
  <si>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</si>
  <si>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</si>
  <si>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</si>
  <si>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</si>
  <si>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</si>
  <si>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</si>
  <si>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</si>
  <si>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</si>
  <si>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</si>
  <si>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</si>
  <si>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</si>
  <si>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</si>
  <si>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</si>
  <si>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</si>
  <si>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</si>
  <si>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</si>
  <si>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</si>
  <si>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</si>
  <si>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</si>
  <si>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</si>
  <si>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</si>
  <si>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</si>
  <si>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</si>
  <si>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</si>
  <si>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</si>
  <si>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</si>
  <si>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</si>
  <si>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</si>
  <si>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</si>
  <si>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</si>
  <si>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</si>
  <si>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</si>
  <si>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</si>
  <si>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</si>
  <si>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</si>
  <si>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</si>
  <si>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</si>
  <si>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</si>
  <si>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</si>
  <si>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</si>
  <si>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</si>
  <si>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</si>
  <si>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</si>
  <si>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</si>
  <si>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</si>
  <si>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</si>
  <si>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</si>
  <si>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</si>
  <si>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</si>
  <si>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</si>
  <si>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</si>
  <si>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</si>
  <si>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</si>
  <si>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</si>
  <si>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</si>
  <si>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</si>
  <si>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</si>
  <si>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</si>
  <si>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</si>
  <si>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</si>
  <si>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</si>
  <si>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</si>
  <si>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</si>
  <si>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</si>
  <si>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</si>
  <si>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</si>
  <si>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</si>
  <si>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</si>
  <si>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</si>
  <si>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</si>
  <si>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</si>
  <si>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</si>
  <si>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</si>
  <si>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</si>
  <si>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</si>
  <si>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</si>
  <si>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</si>
  <si>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</si>
  <si>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</si>
  <si>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</si>
  <si>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</si>
  <si>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</si>
  <si>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</si>
  <si>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</si>
  <si>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</si>
  <si>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</si>
  <si>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</si>
  <si>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</si>
  <si>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</si>
  <si>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</si>
  <si>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</si>
  <si>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</si>
  <si>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</si>
  <si>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</si>
  <si>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</si>
  <si>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</si>
  <si>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</si>
  <si>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</si>
  <si>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</si>
  <si>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</si>
  <si>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</si>
  <si>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</si>
  <si>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</si>
  <si>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</si>
  <si>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</si>
  <si>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</si>
  <si>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</si>
  <si>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</si>
  <si>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</si>
  <si>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</si>
  <si>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</si>
  <si>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</si>
  <si>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</si>
  <si>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</si>
  <si>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</si>
  <si>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</si>
  <si>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</si>
  <si>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</si>
  <si>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</si>
  <si>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</si>
  <si>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</si>
  <si>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</si>
  <si>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</si>
  <si>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</si>
  <si>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</si>
  <si>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</si>
  <si>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</si>
  <si>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</si>
  <si>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</si>
  <si>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</si>
  <si>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</si>
  <si>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</si>
  <si>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</si>
  <si>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</si>
  <si>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</si>
  <si>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</si>
  <si>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</si>
  <si>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</si>
  <si>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</si>
  <si>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</si>
  <si>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</si>
  <si>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</si>
  <si>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</si>
  <si>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</si>
  <si>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</si>
  <si>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</si>
  <si>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</si>
  <si>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</si>
  <si>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</si>
  <si>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</si>
  <si>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</si>
  <si>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</si>
  <si>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</si>
  <si>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</si>
  <si>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</si>
  <si>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</si>
  <si>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</si>
  <si>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</si>
  <si>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</si>
  <si>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</si>
  <si>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</si>
  <si>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</si>
  <si>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</si>
  <si>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</si>
  <si>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</si>
  <si>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</si>
  <si>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</si>
  <si>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</si>
  <si>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</si>
  <si>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</si>
  <si>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</si>
  <si>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</si>
  <si>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</si>
  <si>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</si>
  <si>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</si>
  <si>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</si>
  <si>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</si>
  <si>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</si>
  <si>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</si>
  <si>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</si>
  <si>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</si>
  <si>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</si>
  <si>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</si>
  <si>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</si>
  <si>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</si>
  <si>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</si>
  <si>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</si>
  <si>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</si>
  <si>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</si>
  <si>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</si>
  <si>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</si>
  <si>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</si>
  <si>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</si>
  <si>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</si>
  <si>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</si>
  <si>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</si>
  <si>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</si>
  <si>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</si>
  <si>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</si>
  <si>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</si>
  <si>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</si>
  <si>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</si>
  <si>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</si>
  <si>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</si>
  <si>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</si>
  <si>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</si>
  <si>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</si>
  <si>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</si>
  <si>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</si>
  <si>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</si>
  <si>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</si>
  <si>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</si>
  <si>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</si>
  <si>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</si>
  <si>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</si>
  <si>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</si>
  <si>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</si>
  <si>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</si>
  <si>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</si>
  <si>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</si>
  <si>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</si>
  <si>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</si>
  <si>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</si>
  <si>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</si>
  <si>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</si>
  <si>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</si>
  <si>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</si>
  <si>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</si>
  <si>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</si>
  <si>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</si>
  <si>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</si>
  <si>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</si>
  <si>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</si>
  <si>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</si>
  <si>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</si>
  <si>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</si>
  <si>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</si>
  <si>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</si>
  <si>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</si>
  <si>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</si>
  <si>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</si>
  <si>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</si>
  <si>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</si>
  <si>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</si>
  <si>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</si>
  <si>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</si>
  <si>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</si>
  <si>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</si>
  <si>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</si>
  <si>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</si>
  <si>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</si>
  <si>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</si>
  <si>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</si>
  <si>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</si>
  <si>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</si>
  <si>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</si>
  <si>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</si>
  <si>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</si>
  <si>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</si>
  <si>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</si>
  <si>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</si>
  <si>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</si>
  <si>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</si>
  <si>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</si>
  <si>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</si>
  <si>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</si>
  <si>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</si>
  <si>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</si>
  <si>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</si>
  <si>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</si>
  <si>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</si>
  <si>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</si>
  <si>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</si>
  <si>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</si>
  <si>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</si>
  <si>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</si>
  <si>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</si>
  <si>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</si>
  <si>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</si>
  <si>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</si>
  <si>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</si>
  <si>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</si>
  <si>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</si>
  <si>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</si>
  <si>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</si>
  <si>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</si>
  <si>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</si>
  <si>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</si>
  <si>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</si>
  <si>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</si>
  <si>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</si>
  <si>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</si>
  <si>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</si>
  <si>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</si>
  <si>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</si>
  <si>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</si>
  <si>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</si>
  <si>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</si>
  <si>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</si>
  <si>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</si>
  <si>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</si>
  <si>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</si>
  <si>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</si>
  <si>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</si>
  <si>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</si>
  <si>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</si>
  <si>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</si>
  <si>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</si>
  <si>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</si>
  <si>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</si>
  <si>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</si>
  <si>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</si>
  <si>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</si>
  <si>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</si>
  <si>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</si>
  <si>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</si>
  <si>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</si>
  <si>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</si>
  <si>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</si>
  <si>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</si>
  <si>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</si>
  <si>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</si>
  <si>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</si>
  <si>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</si>
  <si>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</si>
  <si>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</si>
  <si>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</si>
  <si>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</si>
  <si>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</si>
  <si>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</si>
  <si>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</si>
  <si>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</si>
  <si>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</si>
  <si>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</si>
  <si>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</si>
  <si>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</si>
  <si>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</si>
  <si>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</si>
  <si>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</si>
  <si>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</si>
  <si>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</si>
  <si>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</si>
  <si>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</si>
  <si>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</si>
  <si>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</si>
  <si>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</si>
  <si>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</si>
  <si>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</si>
  <si>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</si>
  <si>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</si>
  <si>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</si>
  <si>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</si>
  <si>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</si>
  <si>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</si>
  <si>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</si>
  <si>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</si>
  <si>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</si>
  <si>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</si>
  <si>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</si>
  <si>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</si>
  <si>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</si>
  <si>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</si>
  <si>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</si>
  <si>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</si>
  <si>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</si>
  <si>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</si>
  <si>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</si>
  <si>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</si>
  <si>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</si>
  <si>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</si>
  <si>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</si>
  <si>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</si>
  <si>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</si>
  <si>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</si>
  <si>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</si>
  <si>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</si>
  <si>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</si>
  <si>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</si>
  <si>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</si>
  <si>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</si>
  <si>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</si>
  <si>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</si>
  <si>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</si>
  <si>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</si>
  <si>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</si>
  <si>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</si>
  <si>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</si>
  <si>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</si>
  <si>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</si>
  <si>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</si>
  <si>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</si>
  <si>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</si>
  <si>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</si>
  <si>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</si>
  <si>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</si>
  <si>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</si>
  <si>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</si>
  <si>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</si>
  <si>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</si>
  <si>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</si>
  <si>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</si>
  <si>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</si>
  <si>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</si>
  <si>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</si>
  <si>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</si>
  <si>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</si>
  <si>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</si>
  <si>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</si>
  <si>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</si>
  <si>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</si>
  <si>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</si>
  <si>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</si>
  <si>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</si>
  <si>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</si>
  <si>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</si>
  <si>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</si>
  <si>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</si>
  <si>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</si>
  <si>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</si>
  <si>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</si>
  <si>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</si>
  <si>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</si>
  <si>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</si>
  <si>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</si>
  <si>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</si>
  <si>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</si>
  <si>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</si>
  <si>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</si>
  <si>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</si>
  <si>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</si>
  <si>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</si>
  <si>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</si>
  <si>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</si>
  <si>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</si>
  <si>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</si>
  <si>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</si>
  <si>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</si>
  <si>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</si>
  <si>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</si>
  <si>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</si>
  <si>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</si>
  <si>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</si>
  <si>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</si>
  <si>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</si>
  <si>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</si>
  <si>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</si>
  <si>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</si>
  <si>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</si>
  <si>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</si>
  <si>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</si>
  <si>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</si>
  <si>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</si>
  <si>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</si>
  <si>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</si>
  <si>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</si>
  <si>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</si>
  <si>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</si>
  <si>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</si>
  <si>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</si>
  <si>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</si>
  <si>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</si>
  <si>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</si>
  <si>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</si>
  <si>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</si>
  <si>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</si>
  <si>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</si>
  <si>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</si>
  <si>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</si>
  <si>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</si>
  <si>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</si>
  <si>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</si>
  <si>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</si>
  <si>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</si>
  <si>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</si>
  <si>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</si>
  <si>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</si>
  <si>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</si>
  <si>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</si>
  <si>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</si>
  <si>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</si>
  <si>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</si>
  <si>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</si>
  <si>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</si>
  <si>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</si>
  <si>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</si>
  <si>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</si>
  <si>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</si>
  <si>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</si>
  <si>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</si>
  <si>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</si>
  <si>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</si>
  <si>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</si>
  <si>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</si>
  <si>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</si>
  <si>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</si>
  <si>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</si>
  <si>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</si>
  <si>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</si>
  <si>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</si>
  <si>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</si>
  <si>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</si>
  <si>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</si>
  <si>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</si>
  <si>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</si>
  <si>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</si>
  <si>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</si>
  <si>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</si>
  <si>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</si>
  <si>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</si>
  <si>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</si>
  <si>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</si>
  <si>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</si>
  <si>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</si>
  <si>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</si>
  <si>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</si>
  <si>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</si>
  <si>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</si>
  <si>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</si>
  <si>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</si>
  <si>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</si>
  <si>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</si>
  <si>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</si>
  <si>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</si>
  <si>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</si>
  <si>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</si>
  <si>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</si>
  <si>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</si>
  <si>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</si>
  <si>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</si>
  <si>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</si>
  <si>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</si>
  <si>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</si>
  <si>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</si>
  <si>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</si>
  <si>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</si>
  <si>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</si>
  <si>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</si>
  <si>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</si>
  <si>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</si>
  <si>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</si>
  <si>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</si>
  <si>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</si>
  <si>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</si>
  <si>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</si>
  <si>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</si>
  <si>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</si>
  <si>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</si>
  <si>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</si>
  <si>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</si>
  <si>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</si>
  <si>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</si>
  <si>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</si>
  <si>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</si>
  <si>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</si>
  <si>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</si>
  <si>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</si>
  <si>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</si>
  <si>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</si>
  <si>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</si>
  <si>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</si>
  <si>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</si>
  <si>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</si>
  <si>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</si>
  <si>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</si>
  <si>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</si>
  <si>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</si>
  <si>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</si>
  <si>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</si>
  <si>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</si>
  <si>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</si>
  <si>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</si>
  <si>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</si>
  <si>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</si>
  <si>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</si>
  <si>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</si>
  <si>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</si>
  <si>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</si>
  <si>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</si>
  <si>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</si>
  <si>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</si>
  <si>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</si>
  <si>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</si>
  <si>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</si>
  <si>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</si>
  <si>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</si>
  <si>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</si>
  <si>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</si>
  <si>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</si>
  <si>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</si>
  <si>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</si>
  <si>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</si>
  <si>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</si>
  <si>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</si>
  <si>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</si>
  <si>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</si>
  <si>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</si>
  <si>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</si>
  <si>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</si>
  <si>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</si>
  <si>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</si>
  <si>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</si>
  <si>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</si>
  <si>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</si>
  <si>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</si>
  <si>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</si>
  <si>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</si>
  <si>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</si>
  <si>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</si>
  <si>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</si>
  <si>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</si>
  <si>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</si>
  <si>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</si>
  <si>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</si>
  <si>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</si>
  <si>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</si>
  <si>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</si>
  <si>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</si>
  <si>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</si>
  <si>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</si>
  <si>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</si>
  <si>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</si>
  <si>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</si>
  <si>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</si>
  <si>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</si>
  <si>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</si>
  <si>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</si>
  <si>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</si>
  <si>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</si>
  <si>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</si>
  <si>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</si>
  <si>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</si>
  <si>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</si>
  <si>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</si>
  <si>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</si>
  <si>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</si>
  <si>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</si>
  <si>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</si>
  <si>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</si>
  <si>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</si>
  <si>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</si>
  <si>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</si>
  <si>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</si>
  <si>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</si>
  <si>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</si>
  <si>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</si>
  <si>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</si>
  <si>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</si>
  <si>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</si>
  <si>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</si>
  <si>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</si>
  <si>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</si>
  <si>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</si>
  <si>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</si>
  <si>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</si>
  <si>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</si>
  <si>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</si>
  <si>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</si>
  <si>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</si>
  <si>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</si>
  <si>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</si>
  <si>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</si>
  <si>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</si>
  <si>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</si>
  <si>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</si>
  <si>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</si>
  <si>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</si>
  <si>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</si>
  <si>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</si>
  <si>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</si>
  <si>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</si>
  <si>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</si>
  <si>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</si>
  <si>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</si>
  <si>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</si>
  <si>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</si>
  <si>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</si>
  <si>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</si>
  <si>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</si>
  <si>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</si>
  <si>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</si>
  <si>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</si>
  <si>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</si>
  <si>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</si>
  <si>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</si>
  <si>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</si>
  <si>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</si>
  <si>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</si>
  <si>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</si>
  <si>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</si>
  <si>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</si>
  <si>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</si>
  <si>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</si>
  <si>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</si>
  <si>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</si>
  <si>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</si>
  <si>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</si>
  <si>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</si>
  <si>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</si>
  <si>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</si>
  <si>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</si>
  <si>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</si>
  <si>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</si>
  <si>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</si>
  <si>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</si>
  <si>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</si>
  <si>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</si>
  <si>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</si>
  <si>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</si>
  <si>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</si>
  <si>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</si>
  <si>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</si>
  <si>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</si>
  <si>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</si>
  <si>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</si>
  <si>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</si>
  <si>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</si>
  <si>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</si>
  <si>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</si>
  <si>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</si>
  <si>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</si>
  <si>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</si>
  <si>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</si>
  <si>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</si>
  <si>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</si>
  <si>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</si>
  <si>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</si>
  <si>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</si>
  <si>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</si>
  <si>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</si>
  <si>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</si>
  <si>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</si>
  <si>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</si>
  <si>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</si>
  <si>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</si>
  <si>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</si>
  <si>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</si>
  <si>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</si>
  <si>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</si>
  <si>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</si>
  <si>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</si>
  <si>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</si>
  <si>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</si>
  <si>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</si>
  <si>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</si>
  <si>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</si>
  <si>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</si>
  <si>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</si>
  <si>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</si>
  <si>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</si>
  <si>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</si>
  <si>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</si>
  <si>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</si>
  <si>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</si>
  <si>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</si>
  <si>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</si>
  <si>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</si>
  <si>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</si>
  <si>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</si>
  <si>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</si>
  <si>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</si>
  <si>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</si>
  <si>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</si>
  <si>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</si>
  <si>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</si>
  <si>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</si>
  <si>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</si>
  <si>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</si>
  <si>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</si>
  <si>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</si>
  <si>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</si>
  <si>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</si>
  <si>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</si>
  <si>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</si>
  <si>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</si>
  <si>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</si>
  <si>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</si>
  <si>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</si>
  <si>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</si>
  <si>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</si>
  <si>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</si>
  <si>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</si>
  <si>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</si>
  <si>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</si>
  <si>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</si>
  <si>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</si>
  <si>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</si>
  <si>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</si>
  <si>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</si>
  <si>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</si>
  <si>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</si>
  <si>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</si>
  <si>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</si>
  <si>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</si>
  <si>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</si>
  <si>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</si>
  <si>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</si>
  <si>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</si>
  <si>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</si>
  <si>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</si>
  <si>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</si>
  <si>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</si>
  <si>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</si>
  <si>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</si>
  <si>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</si>
  <si>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</si>
  <si>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</si>
  <si>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</si>
  <si>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</si>
  <si>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</si>
  <si>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</si>
  <si>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</si>
  <si>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</si>
  <si>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</si>
  <si>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</si>
  <si>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</si>
  <si>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</si>
  <si>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</si>
  <si>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</si>
  <si>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</si>
  <si>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</si>
  <si>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</si>
  <si>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</si>
  <si>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</si>
  <si>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</si>
  <si>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</si>
  <si>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</si>
  <si>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</si>
  <si>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</si>
  <si>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</si>
  <si>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</si>
  <si>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</si>
  <si>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</si>
  <si>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</si>
  <si>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</si>
  <si>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</si>
  <si>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</si>
  <si>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</si>
  <si>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</si>
  <si>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</si>
  <si>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</si>
  <si>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</si>
  <si>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</si>
  <si>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</si>
  <si>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</si>
  <si>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</si>
  <si>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</si>
  <si>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</si>
  <si>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</si>
  <si>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</si>
  <si>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</si>
  <si>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</si>
  <si>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</si>
  <si>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</si>
  <si>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</si>
  <si>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</si>
  <si>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</si>
  <si>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</si>
  <si>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</si>
  <si>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</si>
  <si>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</si>
  <si>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</si>
  <si>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</si>
  <si>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</si>
  <si>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</si>
  <si>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</si>
  <si>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</si>
  <si>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</si>
  <si>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</si>
  <si>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</si>
  <si>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</si>
  <si>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</si>
  <si>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</si>
  <si>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</si>
  <si>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</si>
  <si>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</si>
  <si>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</si>
  <si>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</si>
  <si>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</si>
  <si>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</si>
  <si>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</si>
  <si>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</si>
  <si>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</si>
  <si>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</si>
  <si>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</si>
  <si>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</si>
  <si>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</si>
  <si>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</si>
  <si>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</si>
  <si>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</si>
  <si>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</si>
  <si>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</si>
  <si>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</si>
  <si>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</si>
  <si>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</si>
  <si>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</si>
  <si>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</si>
  <si>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</si>
  <si>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</si>
  <si>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</si>
  <si>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</si>
  <si>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</si>
  <si>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</si>
  <si>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</si>
  <si>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</si>
  <si>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</si>
  <si>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</si>
  <si>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</si>
  <si>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</si>
  <si>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</si>
  <si>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</si>
  <si>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</si>
  <si>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</si>
  <si>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</si>
  <si>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</si>
  <si>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</si>
  <si>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</si>
  <si>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</si>
  <si>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</si>
  <si>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</si>
  <si>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</si>
  <si>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</si>
  <si>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</si>
  <si>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</si>
  <si>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</si>
  <si>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</si>
  <si>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</si>
  <si>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</si>
  <si>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</si>
  <si>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</si>
  <si>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</si>
  <si>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</si>
  <si>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</si>
  <si>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</si>
  <si>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</si>
  <si>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</si>
  <si>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</si>
  <si>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</si>
  <si>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</si>
  <si>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</si>
  <si>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</si>
  <si>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</si>
  <si>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</si>
  <si>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</si>
  <si>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</si>
  <si>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</si>
  <si>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</si>
  <si>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</si>
  <si>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</si>
  <si>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</si>
  <si>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</si>
  <si>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</si>
  <si>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</si>
  <si>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</si>
  <si>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</si>
  <si>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</si>
  <si>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</si>
  <si>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</si>
  <si>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</si>
  <si>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</si>
  <si>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</si>
  <si>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</si>
  <si>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</si>
  <si>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</si>
  <si>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</si>
  <si>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</si>
  <si>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</si>
  <si>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</si>
  <si>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</si>
  <si>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</si>
  <si>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</si>
  <si>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</si>
  <si>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</si>
  <si>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</si>
  <si>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</si>
  <si>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</si>
  <si>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</si>
  <si>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</si>
  <si>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</si>
  <si>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</si>
  <si>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</si>
  <si>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</si>
  <si>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</si>
  <si>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</si>
  <si>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</si>
  <si>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</si>
  <si>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</si>
  <si>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</si>
  <si>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</si>
  <si>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</si>
  <si>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</si>
  <si>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</si>
  <si>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</si>
  <si>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</si>
  <si>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</si>
  <si>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</si>
  <si>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</si>
  <si>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</si>
  <si>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</si>
  <si>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</si>
  <si>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</si>
  <si>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</si>
  <si>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</si>
  <si>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</si>
  <si>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</si>
  <si>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</si>
  <si>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</si>
  <si>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</si>
  <si>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</si>
  <si>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</si>
  <si>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</si>
  <si>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</si>
  <si>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</si>
  <si>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</si>
  <si>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</si>
  <si>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</si>
  <si>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</si>
  <si>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</si>
  <si>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</si>
  <si>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</si>
  <si>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</si>
  <si>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</si>
  <si>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</si>
  <si>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</si>
  <si>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</si>
  <si>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</si>
  <si>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</si>
  <si>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</si>
  <si>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</si>
  <si>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</si>
  <si>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</si>
  <si>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</si>
  <si>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</si>
  <si>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</si>
  <si>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</si>
  <si>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</si>
  <si>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</si>
  <si>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</si>
  <si>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</si>
  <si>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</si>
  <si>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</si>
  <si>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</si>
  <si>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</si>
  <si>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</si>
  <si>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</si>
  <si>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</si>
  <si>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</si>
  <si>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</si>
  <si>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</si>
  <si>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</si>
  <si>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</si>
  <si>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</si>
  <si>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</si>
  <si>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</si>
  <si>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</si>
  <si>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</si>
  <si>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</si>
  <si>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</si>
  <si>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</si>
  <si>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</si>
  <si>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</si>
  <si>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</si>
  <si>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</si>
  <si>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</si>
  <si>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</si>
  <si>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</si>
  <si>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</si>
  <si>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</si>
  <si>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</si>
  <si>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</si>
  <si>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</si>
  <si>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</si>
  <si>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</si>
  <si>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</si>
  <si>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</si>
  <si>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</si>
  <si>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</si>
  <si>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</si>
  <si>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</si>
  <si>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</si>
  <si>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</si>
  <si>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</si>
  <si>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</si>
  <si>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</si>
  <si>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</si>
  <si>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</si>
  <si>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</si>
  <si>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</si>
  <si>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</si>
  <si>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</si>
  <si>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</si>
  <si>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</si>
  <si>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</si>
  <si>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</si>
  <si>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</si>
  <si>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</si>
  <si>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</si>
  <si>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</si>
  <si>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</si>
  <si>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</si>
  <si>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</si>
  <si>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</si>
  <si>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</si>
  <si>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</si>
  <si>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</si>
  <si>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</si>
  <si>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</si>
  <si>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</si>
  <si>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</si>
  <si>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</si>
  <si>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</si>
  <si>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</si>
  <si>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</si>
  <si>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</si>
  <si>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</si>
  <si>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</si>
  <si>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</si>
  <si>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</si>
  <si>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</si>
  <si>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</si>
  <si>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</si>
  <si>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</si>
  <si>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</si>
  <si>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</si>
  <si>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</si>
  <si>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</si>
  <si>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</si>
  <si>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</si>
  <si>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</si>
  <si>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</si>
  <si>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</si>
  <si>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</si>
  <si>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</si>
  <si>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</si>
  <si>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</si>
  <si>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</si>
  <si>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</si>
  <si>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</si>
  <si>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</si>
  <si>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</si>
  <si>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</si>
  <si>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</si>
  <si>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</si>
  <si>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</si>
  <si>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</si>
  <si>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</si>
  <si>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</si>
  <si>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</si>
  <si>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</si>
  <si>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</si>
  <si>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</si>
  <si>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</si>
  <si>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</si>
  <si>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</si>
  <si>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</si>
  <si>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</si>
  <si>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</si>
  <si>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</si>
  <si>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</si>
  <si>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</si>
  <si>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</si>
  <si>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</si>
  <si>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</si>
  <si>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</si>
  <si>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</si>
  <si>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</si>
  <si>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</si>
  <si>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</si>
  <si>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</si>
  <si>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</si>
  <si>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</si>
  <si>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</si>
  <si>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</si>
  <si>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</si>
  <si>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</si>
  <si>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</si>
  <si>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</si>
  <si>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</si>
  <si>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</si>
  <si>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</si>
  <si>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</si>
  <si>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</si>
  <si>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</si>
  <si>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</si>
  <si>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</si>
  <si>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</si>
  <si>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</si>
  <si>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</si>
  <si>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</si>
  <si>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</si>
  <si>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</si>
  <si>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</si>
  <si>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</si>
  <si>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</si>
  <si>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</si>
  <si>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</si>
  <si>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</si>
  <si>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</si>
  <si>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</si>
  <si>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</si>
  <si>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</si>
  <si>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</si>
  <si>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</si>
  <si>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</si>
  <si>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</si>
  <si>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</si>
  <si>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</si>
  <si>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</si>
  <si>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</si>
  <si>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</si>
  <si>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</si>
  <si>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</si>
  <si>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</si>
  <si>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</si>
  <si>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</si>
  <si>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</si>
  <si>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</si>
  <si>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</si>
  <si>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</si>
  <si>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</si>
  <si>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</si>
  <si>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</si>
  <si>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</si>
  <si>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</si>
  <si>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</si>
  <si>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</si>
  <si>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</si>
  <si>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</si>
  <si>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</si>
  <si>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</si>
  <si>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</si>
  <si>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</si>
  <si>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</si>
  <si>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</si>
  <si>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</si>
  <si>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</si>
  <si>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</si>
  <si>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</si>
  <si>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</si>
  <si>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</si>
  <si>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</si>
  <si>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</si>
  <si>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</si>
  <si>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</si>
  <si>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</si>
  <si>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</si>
  <si>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</si>
  <si>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</si>
  <si>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</si>
  <si>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</si>
  <si>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</si>
  <si>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</si>
  <si>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</si>
  <si>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</si>
  <si>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</si>
  <si>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</si>
  <si>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</si>
  <si>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</si>
  <si>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</si>
  <si>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</si>
  <si>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</si>
  <si>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</si>
  <si>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</si>
  <si>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</si>
  <si>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</si>
  <si>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</si>
  <si>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</si>
  <si>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</si>
  <si>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</si>
  <si>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</si>
  <si>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</si>
  <si>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</si>
  <si>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</si>
  <si>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</si>
  <si>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</si>
  <si>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</si>
  <si>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</si>
  <si>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</si>
  <si>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</si>
  <si>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</si>
  <si>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</si>
  <si>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</si>
  <si>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</si>
  <si>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</si>
  <si>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</si>
  <si>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</si>
  <si>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</si>
  <si>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</si>
  <si>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</si>
  <si>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</si>
  <si>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</si>
  <si>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</si>
  <si>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</si>
  <si>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</si>
  <si>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</si>
  <si>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</si>
  <si>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</si>
  <si>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</si>
  <si>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</si>
  <si>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</si>
  <si>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</si>
  <si>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</si>
  <si>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</si>
  <si>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</si>
  <si>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</si>
  <si>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</si>
  <si>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</si>
  <si>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</si>
  <si>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</si>
  <si>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</si>
  <si>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</si>
  <si>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</si>
  <si>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</si>
  <si>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</si>
  <si>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</si>
  <si>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</si>
  <si>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</si>
  <si>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</si>
  <si>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</si>
  <si>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</si>
  <si>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</si>
  <si>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</si>
  <si>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</si>
  <si>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</si>
  <si>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</si>
  <si>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</si>
  <si>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</si>
  <si>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</si>
  <si>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</si>
  <si>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</si>
  <si>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</si>
  <si>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</si>
  <si>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</si>
  <si>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</si>
  <si>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</si>
  <si>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</si>
  <si>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</si>
  <si>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</si>
  <si>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</si>
  <si>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</si>
  <si>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</si>
  <si>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</si>
  <si>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</si>
  <si>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</si>
  <si>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</si>
  <si>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</si>
  <si>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</si>
  <si>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</si>
  <si>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</si>
  <si>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</si>
  <si>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</si>
  <si>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</si>
  <si>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</si>
  <si>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</si>
  <si>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</si>
  <si>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</si>
  <si>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</si>
  <si>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</si>
  <si>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</si>
  <si>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</si>
  <si>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</si>
  <si>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</si>
  <si>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</si>
  <si>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</si>
  <si>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</si>
  <si>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</si>
  <si>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</si>
  <si>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</si>
  <si>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</si>
  <si>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</si>
  <si>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</si>
  <si>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</si>
  <si>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</si>
  <si>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</si>
  <si>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</si>
  <si>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</si>
  <si>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</si>
  <si>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</si>
  <si>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</si>
  <si>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</si>
  <si>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</si>
  <si>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</si>
  <si>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</si>
  <si>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</si>
  <si>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</si>
  <si>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</si>
  <si>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</si>
  <si>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</si>
  <si>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</si>
  <si>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</si>
  <si>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</si>
  <si>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</si>
  <si>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</si>
  <si>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</si>
  <si>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</si>
  <si>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</si>
  <si>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</si>
  <si>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</si>
  <si>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</si>
  <si>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</si>
  <si>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</si>
  <si>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</si>
  <si>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</si>
  <si>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</si>
  <si>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</si>
  <si>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</si>
  <si>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</si>
  <si>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</si>
  <si>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</si>
  <si>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</si>
  <si>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</si>
  <si>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</si>
  <si>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</si>
  <si>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</si>
  <si>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</si>
  <si>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</si>
  <si>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</si>
  <si>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</si>
  <si>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</si>
  <si>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</si>
  <si>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</si>
  <si>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</si>
  <si>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</si>
  <si>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</si>
  <si>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</si>
  <si>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</si>
  <si>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</si>
  <si>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</si>
  <si>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</si>
  <si>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</si>
  <si>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</si>
  <si>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</si>
  <si>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</si>
  <si>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</si>
  <si>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</si>
  <si>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</si>
  <si>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</si>
  <si>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</si>
  <si>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</si>
  <si>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</si>
  <si>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</si>
  <si>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</si>
  <si>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</si>
  <si>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</si>
  <si>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</si>
  <si>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</si>
  <si>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</si>
  <si>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</si>
  <si>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</si>
  <si>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</si>
  <si>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</si>
  <si>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</si>
  <si>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</si>
  <si>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</si>
  <si>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</si>
  <si>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</si>
  <si>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</si>
  <si>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</si>
  <si>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</si>
  <si>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</si>
  <si>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</si>
  <si>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</si>
  <si>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</si>
  <si>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</si>
  <si>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</si>
  <si>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</si>
  <si>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</si>
  <si>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</si>
  <si>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</si>
  <si>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</si>
  <si>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</si>
  <si>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</si>
  <si>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</si>
  <si>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</si>
  <si>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</si>
  <si>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</si>
  <si>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</si>
  <si>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</si>
  <si>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</si>
  <si>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</si>
  <si>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</si>
  <si>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</si>
  <si>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</si>
  <si>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</si>
  <si>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</si>
  <si>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</si>
  <si>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</si>
  <si>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</si>
  <si>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</si>
  <si>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</si>
  <si>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</si>
  <si>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</si>
  <si>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</si>
  <si>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</si>
  <si>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</si>
  <si>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</si>
  <si>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</si>
  <si>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</si>
  <si>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</si>
  <si>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</si>
  <si>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</si>
  <si>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</si>
  <si>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</si>
  <si>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</si>
  <si>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</si>
  <si>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</si>
  <si>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</si>
  <si>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</si>
  <si>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</si>
  <si>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</si>
  <si>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</si>
  <si>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</si>
  <si>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</si>
  <si>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</si>
  <si>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</si>
  <si>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</si>
  <si>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</si>
  <si>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</si>
  <si>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</si>
  <si>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</si>
  <si>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</si>
  <si>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</si>
  <si>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</si>
  <si>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</si>
  <si>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</si>
  <si>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</si>
  <si>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</si>
  <si>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</si>
  <si>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</si>
  <si>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</si>
  <si>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</si>
  <si>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</si>
  <si>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</si>
  <si>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</si>
  <si>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</si>
  <si>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</si>
  <si>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</si>
  <si>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</si>
  <si>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</si>
  <si>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</si>
  <si>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</si>
  <si>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</si>
  <si>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</si>
  <si>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</si>
  <si>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</si>
  <si>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</si>
  <si>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</si>
  <si>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</si>
  <si>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</si>
  <si>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</si>
  <si>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</si>
  <si>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</si>
  <si>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</si>
  <si>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</si>
  <si>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</si>
  <si>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</si>
  <si>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</si>
  <si>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</si>
  <si>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</si>
  <si>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</si>
  <si>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</si>
  <si>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</si>
  <si>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</si>
  <si>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</si>
  <si>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</si>
  <si>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</si>
  <si>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</si>
  <si>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</si>
  <si>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</si>
  <si>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</si>
  <si>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</si>
  <si>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</si>
  <si>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</si>
  <si>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</si>
  <si>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</si>
  <si>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</si>
  <si>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</si>
  <si>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</si>
  <si>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</si>
  <si>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</si>
  <si>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</si>
  <si>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</si>
  <si>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</si>
  <si>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</si>
  <si>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</si>
  <si>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</si>
  <si>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</si>
  <si>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</si>
  <si>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</si>
  <si>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</si>
  <si>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</si>
  <si>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</si>
  <si>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</si>
  <si>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</si>
  <si>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</si>
  <si>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</si>
  <si>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</si>
  <si>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</si>
  <si>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</si>
  <si>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</si>
  <si>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</si>
  <si>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</si>
  <si>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</si>
  <si>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</si>
  <si>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</si>
  <si>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</si>
  <si>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</si>
  <si>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</si>
  <si>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</si>
  <si>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</si>
  <si>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</si>
  <si>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</si>
  <si>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</si>
  <si>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</si>
  <si>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</si>
  <si>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</si>
  <si>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</si>
  <si>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</si>
  <si>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</si>
  <si>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</si>
  <si>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</si>
  <si>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</si>
  <si>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</si>
  <si>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</si>
  <si>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</si>
  <si>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</si>
  <si>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</si>
  <si>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</si>
  <si>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</si>
  <si>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</si>
  <si>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</si>
  <si>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</si>
  <si>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</si>
  <si>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</si>
  <si>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</si>
  <si>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</si>
  <si>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</si>
  <si>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</si>
  <si>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</si>
  <si>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</si>
  <si>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</si>
  <si>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</si>
  <si>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</si>
  <si>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</si>
  <si>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</si>
  <si>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</si>
  <si>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</si>
  <si>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</si>
  <si>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</si>
  <si>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</si>
  <si>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</si>
  <si>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</si>
  <si>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</si>
  <si>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</si>
  <si>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</si>
  <si>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</si>
  <si>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</si>
  <si>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</si>
  <si>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</si>
  <si>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</si>
  <si>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</si>
  <si>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</si>
  <si>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</si>
  <si>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</si>
  <si>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</si>
  <si>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</si>
  <si>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</si>
  <si>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</si>
  <si>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</si>
  <si>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</si>
  <si>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</si>
  <si>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</si>
  <si>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</si>
  <si>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</si>
  <si>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</si>
  <si>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</si>
  <si>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</si>
  <si>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</si>
  <si>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</si>
  <si>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</si>
  <si>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</si>
  <si>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</si>
  <si>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</si>
  <si>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</si>
  <si>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</si>
  <si>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</si>
  <si>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</si>
  <si>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</si>
  <si>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</si>
  <si>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</si>
  <si>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</si>
  <si>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</si>
  <si>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</si>
  <si>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</si>
  <si>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</si>
  <si>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</si>
  <si>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</si>
  <si>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</si>
  <si>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</si>
  <si>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</si>
  <si>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</si>
  <si>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</si>
  <si>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</si>
  <si>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</si>
  <si>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</si>
  <si>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</si>
  <si>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</si>
  <si>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</si>
  <si>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</si>
  <si>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</si>
  <si>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</si>
  <si>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</si>
  <si>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</si>
  <si>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</si>
  <si>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</si>
  <si>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</si>
  <si>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</si>
  <si>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</si>
  <si>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</si>
  <si>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</si>
  <si>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</si>
  <si>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</si>
  <si>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</si>
  <si>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</si>
  <si>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</si>
  <si>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</si>
  <si>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</si>
  <si>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</si>
  <si>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</si>
  <si>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</si>
  <si>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</si>
  <si>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</si>
  <si>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</si>
  <si>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</si>
  <si>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</si>
  <si>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</si>
  <si>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</si>
  <si>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</si>
  <si>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</si>
  <si>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</si>
  <si>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</si>
  <si>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</si>
  <si>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</si>
  <si>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</si>
  <si>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</si>
  <si>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</si>
  <si>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</si>
  <si>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</si>
  <si>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</si>
  <si>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</si>
  <si>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</si>
  <si>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</si>
  <si>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</si>
  <si>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</si>
  <si>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</si>
  <si>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</si>
  <si>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</si>
  <si>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</si>
  <si>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</si>
  <si>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</si>
  <si>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</si>
  <si>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</si>
  <si>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</si>
  <si>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</si>
  <si>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</si>
  <si>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</si>
  <si>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</si>
  <si>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</si>
  <si>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</si>
  <si>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</si>
  <si>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</si>
  <si>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</si>
  <si>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</si>
  <si>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</si>
  <si>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</si>
  <si>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</si>
  <si>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</si>
  <si>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</si>
  <si>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</si>
  <si>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</si>
  <si>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</si>
  <si>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</si>
  <si>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</si>
  <si>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</si>
  <si>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</si>
  <si>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</si>
  <si>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</si>
  <si>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</si>
  <si>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</si>
  <si>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</si>
  <si>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</si>
  <si>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</si>
  <si>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</si>
  <si>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</si>
  <si>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</si>
  <si>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</si>
  <si>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</si>
  <si>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</si>
  <si>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</si>
  <si>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</si>
  <si>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</si>
  <si>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</si>
  <si>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</si>
  <si>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</si>
  <si>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</si>
  <si>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</si>
  <si>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</si>
  <si>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</si>
  <si>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</si>
  <si>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</si>
  <si>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</si>
  <si>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</si>
  <si>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</si>
  <si>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</si>
  <si>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</si>
  <si>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</si>
  <si>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</si>
  <si>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</si>
  <si>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</si>
  <si>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</si>
  <si>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</si>
  <si>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</si>
  <si>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</si>
  <si>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</si>
  <si>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</si>
  <si>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</si>
  <si>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</si>
  <si>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</si>
  <si>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</si>
  <si>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</si>
  <si>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</si>
  <si>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</si>
  <si>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</si>
  <si>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</si>
  <si>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</si>
  <si>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</si>
  <si>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</si>
  <si>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</si>
  <si>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</si>
  <si>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</si>
  <si>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</si>
  <si>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</si>
  <si>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</si>
  <si>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</si>
  <si>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</si>
  <si>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</si>
  <si>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</si>
  <si>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</si>
  <si>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</si>
  <si>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</si>
  <si>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</si>
  <si>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</si>
  <si>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</si>
  <si>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</si>
  <si>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</si>
  <si>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</si>
  <si>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</si>
  <si>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</si>
  <si>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</si>
  <si>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</si>
  <si>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</si>
  <si>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</si>
  <si>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</si>
  <si>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</si>
  <si>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</si>
  <si>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</si>
  <si>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</si>
  <si>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</si>
  <si>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</si>
  <si>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</si>
  <si>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</si>
  <si>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</si>
  <si>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</si>
  <si>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</si>
  <si>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</si>
  <si>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</si>
  <si>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</si>
  <si>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</si>
  <si>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</si>
  <si>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</si>
  <si>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</si>
  <si>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</si>
  <si>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</si>
  <si>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</si>
  <si>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</si>
  <si>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</si>
  <si>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</si>
  <si>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</si>
  <si>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</si>
  <si>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</si>
  <si>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</si>
  <si>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</si>
  <si>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</si>
  <si>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</si>
  <si>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</si>
  <si>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</si>
  <si>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</si>
  <si>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</si>
  <si>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</si>
  <si>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</si>
  <si>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</si>
  <si>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</si>
  <si>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</si>
  <si>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</si>
  <si>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</si>
  <si>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</si>
  <si>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</si>
  <si>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</si>
  <si>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</si>
  <si>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</si>
  <si>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</si>
  <si>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</si>
  <si>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</si>
  <si>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</si>
  <si>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</si>
  <si>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</si>
  <si>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</si>
  <si>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</si>
  <si>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</si>
  <si>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</si>
  <si>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</si>
  <si>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</si>
  <si>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</si>
  <si>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</si>
  <si>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</si>
  <si>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</si>
  <si>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</si>
  <si>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</si>
  <si>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</si>
  <si>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</si>
  <si>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</si>
  <si>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</si>
  <si>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</si>
  <si>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</si>
  <si>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</si>
  <si>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</si>
  <si>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</si>
  <si>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</si>
  <si>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</si>
  <si>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</si>
  <si>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</si>
  <si>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</si>
  <si>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</si>
  <si>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</si>
  <si>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</si>
  <si>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</si>
  <si>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</si>
  <si>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</si>
  <si>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</si>
  <si>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</si>
  <si>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</si>
  <si>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</si>
  <si>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</si>
  <si>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</si>
  <si>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</si>
  <si>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</si>
  <si>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</si>
  <si>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</si>
  <si>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</si>
  <si>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</si>
  <si>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</si>
  <si>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</si>
  <si>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</si>
  <si>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</si>
  <si>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</si>
  <si>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</si>
  <si>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</si>
  <si>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</si>
  <si>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</si>
  <si>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</si>
  <si>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</si>
  <si>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</si>
  <si>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</si>
  <si>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</si>
  <si>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</si>
  <si>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</si>
  <si>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</si>
  <si>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</si>
  <si>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</si>
  <si>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</si>
  <si>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</si>
  <si>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</si>
  <si>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</si>
  <si>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</si>
  <si>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</si>
  <si>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</si>
  <si>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</si>
  <si>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</si>
  <si>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</si>
  <si>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</si>
  <si>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</si>
  <si>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</si>
  <si>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</si>
  <si>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</si>
  <si>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</si>
  <si>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</si>
  <si>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</si>
  <si>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</si>
  <si>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</si>
  <si>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</si>
  <si>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</si>
  <si>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</si>
  <si>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</si>
  <si>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</si>
  <si>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</si>
  <si>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</si>
  <si>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</si>
  <si>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</si>
  <si>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</si>
  <si>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</si>
  <si>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</si>
  <si>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</si>
  <si>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</si>
  <si>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</si>
  <si>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</si>
  <si>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</si>
  <si>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</si>
  <si>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</si>
  <si>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</si>
  <si>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</si>
  <si>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</si>
  <si>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</si>
  <si>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</si>
  <si>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</si>
  <si>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</si>
  <si>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</si>
  <si>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</si>
  <si>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</si>
  <si>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</si>
  <si>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</si>
  <si>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</si>
  <si>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</si>
  <si>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</si>
  <si>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</si>
  <si>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</si>
  <si>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</si>
  <si>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</si>
  <si>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</si>
  <si>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</si>
  <si>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</si>
  <si>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</si>
  <si>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</si>
  <si>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</si>
  <si>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</si>
  <si>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</si>
  <si>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</si>
  <si>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</si>
  <si>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</si>
  <si>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</si>
  <si>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</si>
  <si>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</si>
  <si>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</si>
  <si>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</si>
  <si>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</si>
  <si>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</si>
  <si>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</si>
  <si>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</si>
  <si>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</si>
  <si>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</si>
  <si>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</si>
  <si>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</si>
  <si>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</si>
  <si>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</si>
  <si>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</si>
  <si>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</si>
  <si>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</si>
  <si>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</si>
  <si>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</si>
  <si>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</si>
  <si>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</si>
  <si>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</si>
  <si>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</si>
  <si>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</si>
  <si>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</si>
  <si>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</si>
  <si>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</si>
  <si>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</si>
  <si>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</si>
  <si>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</si>
  <si>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</si>
  <si>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</si>
  <si>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</si>
  <si>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</si>
  <si>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</si>
  <si>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</si>
  <si>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</si>
  <si>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</si>
  <si>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</si>
  <si>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</si>
  <si>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</si>
  <si>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</si>
  <si>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</si>
  <si>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</si>
  <si>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</si>
  <si>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</si>
  <si>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</si>
  <si>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</si>
  <si>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</si>
  <si>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</si>
  <si>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</si>
  <si>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</si>
  <si>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</si>
  <si>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</si>
  <si>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</si>
  <si>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</si>
  <si>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</si>
  <si>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</si>
  <si>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</si>
  <si>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</si>
  <si>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</si>
  <si>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</si>
  <si>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</si>
  <si>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</si>
  <si>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</si>
  <si>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</si>
  <si>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</si>
  <si>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</si>
  <si>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</si>
  <si>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</si>
  <si>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</si>
  <si>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</si>
  <si>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</si>
  <si>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</si>
  <si>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</si>
  <si>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</si>
  <si>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</si>
  <si>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</si>
  <si>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</si>
  <si>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</si>
  <si>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</si>
  <si>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</si>
  <si>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</si>
  <si>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</si>
  <si>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</si>
  <si>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</si>
  <si>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</si>
  <si>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</si>
  <si>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</si>
  <si>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</si>
  <si>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</si>
  <si>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</si>
  <si>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</si>
  <si>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</si>
  <si>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</si>
  <si>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</si>
  <si>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</si>
  <si>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</si>
  <si>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</si>
  <si>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</si>
  <si>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</si>
  <si>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</si>
  <si>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</si>
  <si>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</si>
  <si>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</si>
  <si>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</si>
  <si>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</si>
  <si>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</si>
  <si>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</si>
  <si>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</si>
  <si>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</si>
  <si>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</si>
  <si>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</si>
  <si>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</si>
  <si>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</si>
  <si>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</si>
  <si>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</si>
  <si>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</si>
  <si>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</si>
  <si>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</si>
  <si>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</si>
  <si>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</si>
  <si>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</si>
  <si>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</si>
  <si>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</si>
  <si>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</si>
  <si>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</si>
  <si>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</si>
  <si>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</si>
  <si>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</si>
  <si>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</si>
  <si>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</si>
  <si>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</si>
  <si>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</si>
  <si>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</si>
  <si>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</si>
  <si>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</si>
  <si>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</si>
  <si>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</si>
  <si>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</si>
  <si>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</si>
  <si>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</si>
  <si>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</si>
  <si>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</si>
  <si>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</si>
  <si>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</si>
  <si>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</si>
  <si>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</si>
  <si>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</si>
  <si>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</si>
  <si>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</si>
  <si>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</si>
  <si>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</si>
  <si>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</si>
  <si>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</si>
  <si>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</si>
  <si>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</si>
  <si>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</si>
  <si>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</si>
  <si>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</si>
  <si>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</si>
  <si>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</si>
  <si>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</si>
  <si>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</si>
  <si>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</si>
  <si>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</si>
  <si>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</si>
  <si>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</si>
  <si>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</si>
  <si>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</si>
  <si>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</si>
  <si>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</si>
  <si>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</si>
  <si>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</si>
  <si>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</si>
  <si>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</si>
  <si>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</si>
  <si>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</si>
  <si>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</si>
  <si>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</si>
  <si>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</si>
  <si>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</si>
  <si>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</si>
  <si>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</si>
  <si>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</si>
  <si>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</si>
  <si>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</si>
  <si>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</si>
  <si>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</si>
  <si>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</si>
  <si>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</si>
  <si>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</si>
  <si>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</si>
  <si>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</si>
  <si>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</si>
  <si>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</si>
  <si>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</si>
  <si>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</si>
  <si>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</si>
  <si>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</si>
  <si>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</si>
  <si>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</si>
  <si>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</si>
  <si>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</si>
  <si>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</si>
  <si>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</si>
  <si>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</si>
  <si>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</si>
  <si>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</si>
  <si>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</si>
  <si>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</si>
  <si>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</si>
  <si>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</si>
  <si>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</si>
  <si>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</si>
  <si>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</si>
  <si>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</si>
  <si>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</si>
  <si>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</si>
  <si>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</si>
  <si>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</si>
  <si>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</si>
  <si>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</si>
  <si>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</si>
  <si>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</si>
  <si>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</si>
  <si>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</si>
  <si>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</si>
  <si>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</si>
  <si>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</si>
  <si>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</si>
  <si>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</si>
  <si>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</si>
  <si>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</si>
  <si>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</si>
  <si>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</si>
  <si>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</si>
  <si>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</si>
  <si>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</si>
  <si>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</si>
  <si>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</si>
  <si>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</si>
  <si>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</si>
  <si>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</si>
  <si>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</si>
  <si>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</si>
  <si>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</si>
  <si>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</si>
  <si>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</si>
  <si>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</si>
  <si>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</si>
  <si>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</si>
  <si>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</si>
  <si>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</si>
  <si>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</si>
  <si>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</si>
  <si>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</si>
  <si>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</si>
  <si>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</si>
  <si>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</si>
  <si>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</si>
  <si>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</si>
  <si>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</si>
  <si>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</si>
  <si>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</si>
  <si>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</si>
  <si>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</si>
  <si>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</si>
  <si>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</si>
  <si>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</si>
  <si>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</si>
  <si>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</si>
  <si>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</si>
  <si>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</si>
  <si>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</si>
  <si>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</si>
  <si>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</si>
  <si>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</si>
  <si>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</si>
  <si>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</si>
  <si>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</si>
  <si>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</si>
  <si>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</si>
  <si>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</si>
  <si>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</si>
  <si>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</si>
  <si>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</si>
  <si>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</si>
  <si>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</si>
  <si>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</si>
  <si>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</si>
  <si>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</si>
  <si>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</si>
  <si>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</si>
  <si>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</si>
  <si>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</si>
  <si>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</si>
  <si>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</si>
  <si>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</si>
  <si>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</si>
  <si>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</si>
  <si>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</si>
  <si>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</si>
  <si>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</si>
  <si>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</si>
  <si>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</si>
  <si>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</si>
  <si>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</si>
  <si>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</si>
  <si>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</si>
  <si>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</si>
  <si>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</si>
  <si>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</si>
  <si>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</si>
  <si>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</si>
  <si>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</si>
  <si>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</si>
  <si>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</si>
  <si>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</si>
  <si>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</si>
  <si>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</si>
  <si>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</si>
  <si>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</si>
  <si>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</si>
  <si>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</si>
  <si>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</si>
  <si>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</si>
  <si>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</si>
  <si>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</si>
  <si>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</si>
  <si>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</si>
  <si>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</si>
  <si>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</si>
  <si>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</si>
  <si>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</si>
  <si>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</si>
  <si>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</si>
  <si>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</si>
  <si>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</si>
  <si>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</si>
  <si>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</si>
  <si>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</si>
  <si>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</si>
  <si>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</si>
  <si>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</si>
  <si>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</si>
  <si>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</si>
  <si>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</si>
  <si>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</si>
  <si>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</si>
  <si>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</si>
  <si>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</si>
  <si>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</si>
  <si>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</si>
  <si>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</si>
  <si>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</si>
  <si>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</si>
  <si>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</si>
  <si>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</si>
  <si>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</si>
  <si>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</si>
  <si>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</si>
  <si>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</si>
  <si>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</si>
  <si>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</si>
  <si>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</si>
  <si>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</si>
  <si>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</si>
  <si>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</si>
  <si>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</si>
  <si>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</si>
  <si>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</si>
  <si>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</si>
  <si>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</si>
  <si>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</si>
  <si>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</si>
  <si>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</si>
  <si>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</si>
  <si>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</si>
  <si>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</si>
  <si>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</si>
  <si>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</si>
  <si>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</si>
  <si>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</si>
  <si>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</si>
  <si>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</si>
  <si>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</si>
  <si>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</si>
  <si>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</si>
  <si>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</si>
  <si>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</si>
  <si>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</si>
  <si>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</si>
  <si>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</si>
  <si>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</si>
  <si>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</si>
  <si>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</si>
  <si>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</si>
  <si>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</si>
  <si>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</si>
  <si>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</si>
  <si>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</si>
  <si>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</si>
  <si>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</si>
  <si>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</si>
  <si>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</si>
  <si>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</si>
  <si>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</si>
  <si>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</si>
  <si>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</si>
  <si>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</si>
  <si>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</si>
  <si>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</si>
  <si>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</si>
  <si>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</si>
  <si>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</si>
  <si>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</si>
  <si>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</si>
  <si>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</si>
  <si>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</si>
  <si>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</si>
  <si>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</si>
  <si>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</si>
  <si>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</si>
  <si>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</si>
  <si>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</si>
  <si>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</si>
  <si>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</si>
  <si>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</si>
  <si>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</si>
  <si>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</si>
  <si>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</si>
  <si>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</si>
  <si>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</si>
  <si>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</si>
  <si>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</si>
  <si>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</si>
  <si>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</si>
  <si>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</si>
  <si>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</si>
  <si>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</si>
  <si>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</si>
  <si>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</si>
  <si>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</si>
  <si>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</si>
  <si>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</si>
  <si>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</si>
  <si>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</si>
  <si>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</si>
  <si>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</si>
  <si>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</si>
  <si>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</si>
  <si>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</si>
  <si>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</si>
  <si>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</si>
  <si>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</si>
  <si>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</si>
  <si>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</si>
  <si>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</si>
  <si>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</si>
  <si>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</si>
  <si>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</si>
  <si>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</si>
  <si>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</si>
  <si>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</si>
  <si>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</si>
  <si>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</si>
  <si>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</si>
  <si>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</si>
  <si>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</si>
  <si>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</si>
  <si>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</si>
  <si>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</si>
  <si>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</si>
  <si>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</si>
  <si>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</si>
  <si>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</si>
  <si>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</si>
  <si>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</si>
  <si>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</si>
  <si>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</si>
  <si>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</si>
  <si>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</si>
  <si>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</si>
  <si>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</si>
  <si>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</si>
  <si>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</si>
  <si>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</si>
  <si>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</si>
  <si>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</si>
  <si>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</si>
  <si>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</si>
  <si>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</si>
  <si>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</si>
  <si>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</si>
  <si>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</si>
  <si>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</si>
  <si>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</si>
  <si>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</si>
  <si>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</si>
  <si>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</si>
  <si>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</si>
  <si>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</si>
  <si>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</si>
  <si>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</si>
  <si>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</si>
  <si>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</si>
  <si>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</si>
  <si>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</si>
  <si>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</si>
  <si>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</si>
  <si>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</si>
  <si>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</si>
  <si>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</si>
  <si>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</si>
  <si>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</si>
  <si>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</si>
  <si>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</si>
  <si>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</si>
  <si>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</si>
  <si>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</si>
  <si>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</si>
  <si>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</si>
  <si>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</si>
  <si>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</si>
  <si>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</si>
  <si>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</si>
  <si>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</si>
  <si>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</si>
  <si>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</si>
  <si>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</si>
  <si>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</si>
  <si>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</si>
  <si>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</si>
  <si>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</si>
  <si>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</si>
  <si>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</si>
  <si>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</si>
  <si>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</si>
  <si>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</si>
  <si>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</si>
  <si>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</si>
  <si>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</si>
  <si>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</si>
  <si>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</si>
  <si>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</si>
  <si>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</si>
  <si>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</si>
  <si>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</si>
  <si>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</si>
  <si>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</si>
  <si>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</si>
  <si>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</si>
  <si>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</si>
  <si>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</si>
  <si>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</si>
  <si>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</si>
  <si>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</si>
  <si>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</si>
  <si>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</si>
  <si>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</si>
  <si>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</si>
  <si>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</si>
  <si>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</si>
  <si>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</si>
  <si>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</si>
  <si>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</si>
  <si>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</si>
  <si>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</si>
  <si>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</si>
  <si>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</si>
  <si>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</si>
  <si>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</si>
  <si>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</si>
  <si>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</si>
  <si>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</si>
  <si>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</si>
  <si>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</si>
  <si>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</si>
  <si>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</si>
  <si>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</si>
  <si>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</si>
  <si>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</si>
  <si>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</si>
  <si>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</si>
  <si>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</si>
  <si>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</si>
  <si>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</si>
  <si>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</si>
  <si>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</si>
  <si>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</si>
  <si>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</si>
  <si>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</si>
  <si>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</si>
  <si>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</si>
  <si>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</si>
  <si>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</si>
  <si>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</si>
  <si>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</si>
  <si>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</si>
  <si>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</si>
  <si>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</si>
  <si>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</si>
  <si>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</si>
  <si>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</si>
  <si>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</si>
  <si>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</si>
  <si>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</si>
  <si>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</si>
  <si>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</si>
  <si>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</si>
  <si>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</si>
  <si>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</si>
  <si>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</si>
  <si>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</si>
  <si>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</si>
  <si>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</si>
  <si>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</si>
  <si>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</si>
  <si>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</si>
  <si>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</si>
  <si>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</si>
  <si>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</si>
  <si>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</si>
  <si>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</si>
  <si>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</si>
  <si>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</si>
  <si>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</si>
  <si>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</si>
  <si>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</si>
  <si>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</si>
  <si>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</si>
  <si>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</si>
  <si>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</si>
  <si>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</si>
  <si>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</si>
  <si>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</si>
  <si>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</si>
  <si>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</si>
  <si>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</si>
  <si>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</si>
  <si>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</si>
  <si>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</si>
  <si>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</si>
  <si>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</si>
  <si>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</si>
  <si>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</si>
  <si>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</si>
  <si>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</si>
  <si>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</si>
  <si>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</si>
  <si>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</si>
  <si>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</si>
  <si>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</si>
  <si>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</si>
  <si>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</si>
  <si>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</si>
  <si>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</si>
  <si>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</si>
  <si>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</si>
  <si>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</si>
  <si>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</si>
  <si>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</si>
  <si>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</si>
  <si>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</si>
  <si>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</si>
  <si>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</si>
  <si>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</si>
  <si>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</si>
  <si>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</si>
  <si>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</si>
  <si>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</si>
  <si>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</si>
  <si>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</si>
  <si>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</si>
  <si>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</si>
  <si>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</si>
  <si>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</si>
  <si>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</si>
  <si>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</si>
  <si>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</si>
  <si>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</si>
  <si>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</si>
  <si>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</si>
  <si>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</si>
  <si>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</si>
  <si>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</si>
  <si>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</si>
  <si>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</si>
  <si>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</si>
  <si>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</si>
  <si>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</si>
  <si>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</si>
  <si>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</si>
  <si>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</si>
  <si>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</si>
  <si>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</si>
  <si>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</si>
  <si>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</si>
  <si>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</si>
  <si>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</si>
  <si>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</si>
  <si>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</si>
  <si>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</si>
  <si>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</si>
  <si>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</si>
  <si>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</si>
  <si>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</si>
  <si>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</si>
  <si>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</si>
  <si>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</si>
  <si>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</si>
  <si>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</si>
  <si>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</si>
  <si>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</si>
  <si>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</si>
  <si>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</si>
  <si>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</si>
  <si>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</si>
  <si>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</si>
  <si>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</si>
  <si>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</si>
  <si>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</si>
  <si>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</si>
  <si>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</si>
  <si>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</si>
  <si>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</si>
  <si>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</si>
  <si>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</si>
  <si>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</si>
  <si>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</si>
  <si>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</si>
  <si>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</si>
  <si>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</si>
  <si>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</si>
  <si>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</si>
  <si>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</si>
  <si>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</si>
  <si>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</si>
  <si>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</si>
  <si>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</si>
  <si>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</si>
  <si>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</si>
  <si>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</si>
  <si>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</si>
  <si>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</si>
  <si>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</si>
  <si>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</si>
  <si>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</si>
  <si>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</si>
  <si>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</si>
  <si>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</si>
  <si>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</si>
  <si>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</si>
  <si>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</si>
  <si>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</si>
  <si>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</si>
  <si>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</si>
  <si>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</si>
  <si>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</si>
  <si>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</si>
  <si>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</si>
  <si>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</si>
  <si>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</si>
  <si>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</si>
  <si>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</si>
  <si>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</si>
  <si>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</si>
  <si>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</si>
  <si>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</si>
  <si>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</si>
  <si>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</si>
  <si>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</si>
  <si>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</si>
  <si>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</si>
  <si>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</si>
  <si>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</si>
  <si>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</si>
  <si>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</si>
  <si>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</si>
  <si>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</si>
  <si>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</si>
  <si>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</si>
  <si>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</si>
  <si>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</si>
  <si>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</si>
  <si>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</si>
  <si>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</si>
  <si>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</si>
  <si>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</si>
  <si>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</si>
  <si>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</si>
  <si>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</si>
  <si>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</si>
  <si>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</si>
  <si>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</si>
  <si>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</si>
  <si>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</si>
  <si>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</si>
  <si>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</si>
  <si>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</si>
  <si>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</si>
  <si>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</si>
  <si>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</si>
  <si>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</si>
  <si>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</si>
  <si>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</si>
  <si>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</si>
  <si>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</si>
  <si>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</si>
  <si>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</si>
  <si>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</si>
  <si>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</si>
  <si>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</si>
  <si>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</si>
  <si>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</si>
  <si>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</si>
  <si>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</si>
  <si>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</si>
  <si>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</si>
  <si>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</si>
  <si>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</si>
  <si>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</si>
  <si>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</si>
  <si>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</si>
  <si>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</si>
  <si>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</si>
  <si>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</si>
  <si>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</si>
  <si>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</si>
  <si>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</si>
  <si>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</si>
  <si>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</si>
  <si>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</si>
  <si>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</si>
  <si>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</si>
  <si>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</si>
  <si>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</si>
  <si>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</si>
  <si>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</si>
  <si>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</si>
  <si>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</si>
  <si>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</si>
  <si>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</si>
  <si>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</si>
  <si>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</si>
  <si>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</si>
  <si>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</si>
  <si>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</si>
  <si>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</si>
  <si>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</si>
  <si>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</si>
  <si>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</si>
  <si>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</si>
  <si>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</si>
  <si>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</si>
  <si>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</si>
  <si>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</si>
  <si>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</si>
  <si>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</si>
  <si>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</si>
  <si>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</si>
  <si>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</si>
  <si>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</si>
  <si>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</si>
  <si>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</si>
  <si>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</si>
  <si>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</si>
  <si>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</si>
  <si>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</si>
  <si>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</si>
  <si>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</si>
  <si>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</si>
  <si>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</si>
  <si>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</si>
  <si>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</si>
  <si>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</si>
  <si>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</si>
  <si>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</si>
  <si>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</si>
  <si>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</si>
  <si>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</si>
  <si>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</si>
  <si>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</si>
  <si>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</si>
  <si>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</si>
  <si>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</si>
  <si>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</si>
  <si>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</si>
  <si>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</si>
  <si>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</si>
  <si>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</si>
  <si>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</si>
  <si>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</si>
  <si>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</si>
  <si>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</si>
  <si>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</si>
  <si>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</si>
  <si>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</si>
  <si>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</si>
  <si>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</si>
  <si>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</si>
  <si>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</si>
  <si>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</si>
  <si>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</si>
  <si>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</si>
  <si>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</si>
  <si>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</si>
  <si>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</si>
  <si>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</si>
  <si>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</si>
  <si>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</si>
  <si>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</si>
  <si>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</si>
  <si>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</si>
  <si>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</si>
  <si>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</si>
  <si>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</si>
  <si>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</si>
  <si>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</si>
  <si>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</si>
  <si>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</si>
  <si>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</si>
  <si>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</si>
  <si>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</si>
  <si>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</si>
  <si>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</si>
  <si>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</si>
  <si>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</si>
  <si>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</si>
  <si>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</si>
  <si>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</si>
  <si>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</si>
  <si>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</si>
  <si>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</si>
  <si>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</si>
  <si>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</si>
  <si>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</si>
  <si>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</si>
  <si>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</si>
  <si>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</si>
  <si>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</si>
  <si>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</si>
  <si>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</si>
  <si>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</si>
  <si>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</si>
  <si>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</si>
  <si>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</si>
  <si>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</si>
  <si>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</si>
  <si>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</si>
  <si>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</si>
  <si>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</si>
  <si>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</si>
  <si>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</si>
  <si>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</si>
  <si>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</si>
  <si>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</si>
  <si>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</si>
  <si>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</si>
  <si>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</si>
  <si>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</si>
  <si>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</si>
  <si>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</si>
  <si>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</si>
  <si>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</si>
  <si>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</si>
  <si>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</si>
  <si>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</si>
  <si>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</si>
  <si>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</si>
  <si>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</si>
  <si>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</si>
  <si>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</si>
  <si>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</si>
  <si>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</si>
  <si>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</si>
  <si>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</si>
  <si>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</si>
  <si>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</si>
  <si>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</si>
  <si>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</si>
  <si>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</si>
  <si>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</si>
  <si>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</si>
  <si>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</si>
  <si>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</si>
  <si>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</si>
  <si>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</si>
  <si>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</si>
  <si>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</si>
  <si>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</si>
  <si>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</si>
  <si>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</si>
  <si>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</si>
  <si>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</si>
  <si>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</si>
  <si>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</si>
  <si>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</si>
  <si>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</si>
  <si>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</si>
  <si>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</si>
  <si>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</si>
  <si>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</si>
  <si>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</si>
  <si>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</si>
  <si>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</si>
  <si>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</si>
  <si>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</si>
  <si>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</si>
  <si>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</si>
  <si>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</si>
  <si>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</si>
  <si>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</si>
  <si>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</si>
  <si>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</si>
  <si>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</si>
  <si>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</si>
  <si>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</si>
  <si>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</si>
  <si>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</si>
  <si>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</si>
  <si>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</si>
  <si>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</si>
  <si>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</si>
  <si>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</si>
  <si>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</si>
  <si>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</si>
  <si>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</si>
  <si>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</si>
  <si>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</si>
  <si>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</si>
  <si>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</si>
  <si>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</si>
  <si>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</si>
  <si>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</si>
  <si>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</si>
  <si>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</si>
  <si>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</si>
  <si>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</si>
  <si>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</si>
  <si>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</si>
  <si>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</si>
  <si>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</si>
  <si>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</si>
  <si>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</si>
  <si>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</si>
  <si>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</si>
  <si>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</si>
  <si>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</si>
  <si>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</si>
  <si>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</si>
  <si>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</si>
  <si>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</si>
  <si>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</si>
  <si>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</si>
  <si>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</si>
  <si>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</si>
  <si>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</si>
  <si>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</si>
  <si>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</si>
  <si>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</si>
  <si>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</si>
  <si>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</si>
  <si>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</si>
  <si>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</si>
  <si>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</si>
  <si>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</si>
  <si>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</si>
  <si>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</si>
  <si>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</si>
  <si>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</si>
  <si>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</si>
  <si>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</si>
  <si>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</si>
  <si>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</si>
  <si>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</si>
  <si>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</si>
  <si>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</si>
  <si>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</si>
  <si>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</si>
  <si>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</si>
  <si>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</si>
  <si>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</si>
  <si>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</si>
  <si>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</si>
  <si>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</si>
  <si>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</si>
  <si>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</si>
  <si>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</si>
  <si>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</si>
  <si>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</si>
  <si>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</si>
  <si>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</si>
  <si>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</si>
  <si>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</si>
  <si>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</si>
  <si>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</si>
  <si>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</si>
  <si>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</si>
  <si>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</si>
  <si>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</si>
  <si>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</si>
  <si>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</si>
  <si>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</si>
  <si>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</si>
  <si>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</si>
  <si>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</si>
  <si>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</si>
  <si>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</si>
  <si>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</si>
  <si>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</si>
  <si>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</si>
  <si>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</si>
  <si>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</si>
  <si>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</si>
  <si>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</si>
  <si>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</si>
  <si>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</si>
  <si>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</si>
  <si>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</si>
  <si>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</si>
  <si>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</si>
  <si>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</si>
  <si>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</si>
  <si>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</si>
  <si>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</si>
  <si>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</si>
  <si>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</si>
  <si>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</si>
  <si>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</si>
  <si>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</si>
  <si>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</si>
  <si>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</si>
  <si>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</si>
  <si>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</si>
  <si>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</si>
  <si>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</si>
  <si>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</si>
  <si>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</si>
  <si>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</si>
  <si>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</si>
  <si>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</si>
  <si>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</si>
  <si>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</si>
  <si>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</si>
  <si>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</si>
  <si>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</si>
  <si>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</si>
  <si>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</si>
  <si>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</si>
  <si>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</si>
  <si>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</si>
  <si>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</si>
  <si>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</si>
  <si>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</si>
  <si>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</si>
  <si>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</si>
  <si>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</si>
  <si>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</si>
  <si>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</si>
  <si>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</si>
  <si>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</si>
  <si>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</si>
  <si>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</si>
  <si>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</si>
  <si>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</si>
  <si>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</si>
  <si>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</si>
  <si>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</si>
  <si>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</si>
  <si>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</si>
  <si>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</si>
  <si>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</si>
  <si>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</si>
  <si>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</si>
  <si>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</si>
  <si>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</si>
  <si>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</si>
  <si>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</si>
  <si>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</si>
  <si>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</si>
  <si>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</si>
  <si>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</si>
  <si>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</si>
  <si>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</si>
  <si>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</si>
  <si>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</si>
  <si>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</si>
  <si>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</si>
  <si>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</si>
  <si>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</si>
  <si>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</si>
  <si>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</si>
  <si>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</si>
  <si>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</si>
  <si>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</si>
  <si>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</si>
  <si>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</si>
  <si>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</si>
  <si>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</si>
  <si>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</si>
  <si>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</si>
  <si>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</si>
  <si>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</si>
  <si>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</si>
  <si>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</si>
  <si>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</si>
  <si>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</si>
  <si>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</si>
  <si>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</si>
  <si>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</si>
  <si>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</si>
  <si>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</si>
  <si>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</si>
  <si>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</si>
  <si>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</si>
  <si>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</si>
  <si>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</si>
  <si>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</si>
  <si>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</si>
  <si>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</si>
  <si>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</si>
  <si>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</si>
  <si>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</si>
  <si>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</si>
  <si>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</si>
  <si>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</si>
  <si>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</si>
  <si>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</si>
  <si>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</si>
  <si>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</si>
  <si>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</si>
  <si>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</si>
  <si>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</si>
  <si>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</si>
  <si>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</si>
  <si>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</si>
  <si>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</si>
  <si>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</si>
  <si>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</si>
  <si>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</si>
  <si>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</si>
  <si>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</si>
  <si>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</si>
  <si>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</si>
  <si>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</si>
  <si>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</si>
  <si>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</si>
  <si>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</si>
  <si>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</si>
  <si>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</si>
  <si>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</si>
  <si>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</si>
  <si>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</si>
  <si>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</si>
  <si>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</si>
  <si>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</si>
  <si>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</si>
  <si>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</si>
  <si>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</si>
  <si>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</si>
  <si>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</si>
  <si>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</si>
  <si>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</si>
  <si>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</si>
  <si>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</si>
  <si>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</si>
  <si>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</si>
  <si>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</si>
  <si>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</si>
  <si>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</si>
  <si>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</si>
  <si>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</si>
  <si>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</si>
  <si>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</si>
  <si>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</si>
  <si>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</si>
  <si>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</si>
  <si>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</si>
  <si>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</si>
  <si>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</si>
  <si>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</si>
  <si>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</si>
  <si>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</si>
  <si>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</si>
  <si>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</si>
  <si>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</si>
  <si>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</si>
  <si>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</si>
  <si>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</si>
  <si>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</si>
  <si>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</si>
  <si>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</si>
  <si>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</si>
  <si>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</si>
  <si>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</si>
  <si>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</si>
  <si>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</si>
  <si>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</si>
  <si>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</si>
  <si>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</si>
  <si>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</si>
  <si>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</si>
  <si>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</si>
  <si>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</si>
  <si>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</si>
  <si>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</si>
  <si>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</si>
  <si>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</si>
  <si>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</si>
  <si>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</si>
  <si>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</si>
  <si>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</si>
  <si>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</si>
  <si>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</si>
  <si>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</si>
  <si>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</si>
  <si>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</si>
  <si>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</si>
  <si>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</si>
  <si>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</si>
  <si>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</si>
  <si>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</si>
  <si>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</si>
  <si>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</si>
  <si>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</si>
  <si>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</si>
  <si>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</si>
  <si>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</si>
  <si>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</si>
  <si>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</si>
  <si>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</si>
  <si>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</si>
  <si>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</si>
  <si>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</si>
  <si>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</si>
  <si>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</si>
  <si>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</si>
  <si>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</si>
  <si>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</si>
  <si>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</si>
  <si>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</si>
  <si>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</si>
  <si>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</si>
  <si>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</si>
  <si>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</si>
  <si>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</si>
  <si>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</si>
  <si>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</si>
  <si>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</si>
  <si>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</si>
  <si>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</si>
  <si>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</si>
  <si>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</si>
  <si>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</si>
  <si>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</si>
  <si>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</si>
  <si>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</si>
  <si>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</si>
  <si>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</si>
  <si>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</si>
  <si>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</si>
  <si>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</si>
  <si>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</si>
  <si>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</si>
  <si>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</si>
  <si>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</si>
  <si>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</si>
  <si>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</si>
  <si>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</si>
  <si>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</si>
  <si>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</si>
  <si>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</si>
  <si>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</si>
  <si>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</si>
  <si>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</si>
  <si>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</si>
  <si>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</si>
  <si>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</si>
  <si>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</si>
  <si>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</si>
  <si>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</si>
  <si>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</si>
  <si>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</si>
  <si>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</si>
  <si>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</si>
  <si>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</si>
  <si>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</si>
  <si>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</si>
  <si>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</si>
  <si>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</si>
  <si>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</si>
  <si>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</si>
  <si>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</si>
  <si>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</si>
  <si>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</si>
  <si>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</si>
  <si>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</si>
  <si>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</si>
  <si>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</si>
  <si>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</si>
  <si>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</si>
  <si>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</si>
  <si>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</si>
  <si>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</si>
  <si>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</si>
  <si>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</si>
  <si>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</si>
  <si>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</si>
  <si>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</si>
  <si>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</si>
  <si>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</si>
  <si>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</si>
  <si>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</si>
  <si>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</si>
  <si>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</si>
  <si>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</si>
  <si>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</si>
  <si>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</si>
  <si>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</si>
  <si>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</si>
  <si>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</si>
  <si>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</si>
  <si>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</si>
  <si>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</si>
  <si>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</si>
  <si>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</si>
  <si>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</si>
  <si>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</si>
  <si>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</si>
  <si>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</si>
  <si>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</si>
  <si>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</si>
  <si>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</si>
  <si>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</si>
  <si>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</si>
  <si>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</si>
  <si>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</si>
  <si>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</si>
  <si>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</si>
  <si>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</si>
  <si>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</si>
  <si>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</si>
  <si>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</si>
  <si>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</si>
  <si>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</si>
  <si>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</si>
  <si>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</si>
  <si>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</si>
  <si>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</si>
  <si>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</si>
  <si>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</si>
  <si>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</si>
  <si>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</si>
  <si>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</si>
  <si>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</si>
  <si>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</si>
  <si>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</si>
  <si>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</si>
  <si>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</si>
  <si>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</si>
  <si>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</si>
  <si>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</si>
  <si>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</si>
  <si>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</si>
  <si>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</si>
  <si>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</si>
  <si>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</si>
  <si>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</si>
  <si>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</si>
  <si>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</si>
  <si>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</si>
  <si>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</si>
  <si>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</si>
  <si>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</si>
  <si>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</si>
  <si>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</si>
  <si>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</si>
  <si>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</si>
  <si>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</si>
  <si>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</si>
  <si>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</si>
  <si>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</si>
  <si>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</si>
  <si>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</si>
  <si>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</si>
  <si>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</si>
  <si>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</si>
  <si>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</si>
  <si>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</si>
  <si>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</si>
  <si>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</si>
  <si>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</si>
  <si>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</si>
  <si>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</si>
  <si>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</si>
  <si>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</si>
  <si>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</si>
  <si>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</si>
  <si>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</si>
  <si>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</si>
  <si>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</si>
  <si>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</si>
  <si>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</si>
  <si>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</si>
  <si>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</si>
  <si>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</si>
  <si>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</si>
  <si>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</si>
  <si>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</si>
  <si>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</si>
  <si>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</si>
  <si>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</si>
  <si>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</si>
  <si>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</si>
  <si>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</si>
  <si>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</si>
  <si>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</si>
  <si>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</si>
  <si>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</si>
  <si>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</si>
  <si>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</si>
  <si>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</si>
  <si>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</si>
  <si>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</si>
  <si>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</si>
  <si>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</si>
  <si>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</si>
  <si>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</si>
  <si>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</si>
  <si>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</si>
  <si>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</si>
  <si>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</si>
  <si>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</si>
  <si>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</si>
  <si>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</si>
  <si>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</si>
  <si>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</si>
  <si>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</si>
  <si>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</si>
  <si>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</si>
  <si>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</si>
  <si>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</si>
  <si>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</si>
  <si>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</si>
  <si>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</si>
  <si>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</si>
  <si>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</si>
  <si>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</si>
  <si>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</si>
  <si>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</si>
  <si>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</si>
  <si>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</si>
  <si>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</si>
  <si>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</si>
  <si>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</si>
  <si>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</si>
  <si>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</si>
  <si>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</si>
  <si>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</si>
  <si>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</si>
  <si>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</si>
  <si>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</si>
  <si>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</si>
  <si>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</si>
  <si>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</si>
  <si>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</si>
  <si>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</si>
  <si>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</si>
  <si>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</si>
  <si>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</si>
  <si>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</si>
  <si>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</si>
  <si>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</si>
  <si>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</si>
  <si>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</si>
  <si>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</si>
  <si>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</si>
  <si>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</si>
  <si>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</si>
  <si>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</si>
  <si>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</si>
  <si>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</si>
  <si>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</si>
  <si>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</si>
  <si>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</si>
  <si>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</si>
  <si>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</si>
  <si>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</si>
  <si>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</si>
  <si>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</si>
  <si>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</si>
  <si>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</si>
  <si>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</si>
  <si>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</si>
  <si>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</si>
  <si>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</si>
  <si>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</si>
  <si>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</si>
  <si>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</si>
  <si>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</si>
  <si>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</si>
  <si>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</si>
  <si>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</si>
  <si>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</si>
  <si>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</si>
  <si>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</si>
  <si>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</si>
  <si>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</si>
  <si>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</si>
  <si>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</si>
  <si>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</si>
  <si>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</si>
  <si>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</si>
  <si>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</si>
  <si>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</si>
  <si>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</si>
  <si>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</si>
  <si>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</si>
  <si>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</si>
  <si>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</si>
  <si>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</si>
  <si>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</si>
  <si>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</si>
  <si>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</si>
  <si>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</si>
  <si>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</si>
  <si>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</si>
  <si>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</si>
  <si>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</si>
  <si>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</si>
  <si>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</si>
  <si>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</si>
  <si>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</si>
  <si>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</si>
  <si>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</si>
  <si>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</si>
  <si>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</si>
  <si>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</si>
  <si>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</si>
  <si>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</si>
  <si>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</si>
  <si>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</si>
  <si>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</si>
  <si>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</si>
  <si>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</si>
  <si>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</si>
  <si>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</si>
  <si>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</si>
  <si>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</si>
  <si>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</si>
  <si>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</si>
  <si>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</si>
  <si>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</si>
  <si>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</si>
  <si>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</si>
  <si>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</si>
  <si>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</si>
  <si>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</si>
  <si>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</si>
  <si>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</si>
  <si>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</si>
  <si>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</si>
  <si>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</si>
  <si>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</si>
  <si>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</si>
  <si>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</si>
  <si>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</si>
  <si>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</si>
  <si>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</si>
  <si>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</si>
  <si>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</si>
  <si>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</si>
  <si>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</si>
  <si>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</si>
  <si>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</si>
  <si>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</si>
  <si>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</si>
  <si>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</si>
  <si>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</si>
  <si>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</si>
  <si>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</si>
  <si>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</si>
  <si>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</si>
  <si>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</si>
  <si>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</si>
  <si>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</si>
  <si>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</si>
  <si>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</si>
  <si>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</si>
  <si>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</si>
  <si>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</si>
  <si>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</si>
  <si>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</si>
  <si>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</si>
  <si>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</si>
  <si>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</si>
  <si>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</si>
  <si>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</si>
  <si>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</si>
  <si>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</si>
  <si>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</si>
  <si>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</si>
  <si>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</si>
  <si>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</si>
  <si>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</si>
  <si>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</si>
  <si>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</si>
  <si>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</si>
  <si>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</si>
  <si>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</si>
  <si>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</si>
  <si>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</si>
  <si>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</si>
  <si>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</si>
  <si>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</si>
  <si>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</si>
  <si>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</si>
  <si>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</si>
  <si>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</si>
  <si>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</si>
  <si>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</si>
  <si>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</si>
  <si>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</si>
  <si>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</si>
  <si>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</si>
  <si>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</si>
  <si>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</si>
  <si>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</si>
  <si>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</si>
  <si>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</si>
  <si>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</si>
  <si>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</si>
  <si>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</si>
  <si>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</si>
  <si>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</si>
  <si>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</si>
  <si>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</si>
  <si>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</si>
  <si>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</si>
  <si>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</si>
  <si>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</si>
  <si>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</si>
  <si>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</si>
  <si>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</si>
  <si>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</si>
  <si>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</si>
  <si>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</si>
  <si>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</si>
  <si>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</si>
  <si>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</si>
  <si>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</si>
  <si>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</si>
  <si>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</si>
  <si>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</si>
  <si>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</si>
  <si>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</si>
  <si>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</si>
  <si>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</si>
  <si>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</si>
  <si>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</si>
  <si>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</si>
  <si>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</si>
  <si>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</si>
  <si>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</si>
  <si>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</si>
  <si>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</si>
  <si>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</si>
  <si>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</si>
  <si>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</si>
  <si>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</si>
  <si>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</si>
  <si>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</si>
  <si>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</si>
  <si>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</si>
  <si>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</si>
  <si>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</si>
  <si>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</si>
  <si>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</si>
  <si>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</si>
  <si>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</si>
  <si>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</si>
  <si>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</si>
  <si>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</si>
  <si>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</si>
  <si>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</si>
  <si>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</si>
  <si>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</si>
  <si>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</si>
  <si>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</si>
  <si>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</si>
  <si>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</si>
  <si>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</si>
  <si>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</si>
  <si>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</si>
  <si>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</si>
  <si>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</si>
  <si>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</si>
  <si>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</si>
  <si>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</si>
  <si>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</si>
  <si>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</si>
  <si>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</si>
  <si>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</si>
  <si>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</si>
  <si>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</si>
  <si>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</si>
  <si>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</si>
  <si>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</si>
  <si>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</si>
  <si>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</si>
  <si>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</si>
  <si>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</si>
  <si>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</si>
  <si>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</si>
  <si>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</si>
  <si>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</si>
  <si>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</si>
  <si>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</si>
  <si>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</si>
  <si>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</si>
  <si>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</si>
  <si>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</si>
  <si>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</si>
  <si>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</si>
  <si>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</si>
  <si>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</si>
  <si>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</si>
  <si>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</si>
  <si>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</si>
  <si>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</si>
  <si>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</si>
  <si>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</si>
  <si>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</si>
  <si>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</si>
  <si>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</si>
  <si>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</si>
  <si>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</si>
  <si>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</si>
  <si>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</si>
  <si>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</si>
  <si>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</si>
  <si>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</si>
  <si>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</si>
  <si>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</si>
  <si>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</si>
  <si>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</si>
  <si>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</si>
  <si>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</si>
  <si>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</si>
  <si>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</si>
  <si>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</si>
  <si>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</si>
  <si>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</si>
  <si>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</si>
  <si>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</si>
  <si>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</si>
  <si>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</si>
  <si>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</si>
  <si>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</si>
  <si>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</si>
  <si>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</si>
  <si>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</si>
  <si>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</si>
  <si>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</si>
  <si>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</si>
  <si>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</si>
  <si>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</si>
  <si>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</si>
  <si>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</si>
  <si>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</si>
  <si>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</si>
  <si>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</si>
  <si>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</si>
  <si>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</si>
  <si>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</si>
  <si>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</si>
  <si>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</si>
  <si>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</si>
  <si>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</si>
  <si>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</si>
  <si>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</si>
  <si>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</si>
  <si>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</si>
  <si>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</si>
  <si>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</si>
  <si>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</si>
  <si>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</si>
  <si>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</si>
  <si>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</si>
  <si>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</si>
  <si>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</si>
  <si>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</si>
  <si>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</si>
  <si>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</si>
  <si>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</si>
  <si>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</si>
  <si>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</si>
  <si>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</si>
  <si>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</si>
  <si>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</si>
  <si>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</si>
  <si>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</si>
  <si>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</si>
  <si>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</si>
  <si>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</si>
  <si>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</si>
  <si>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</si>
  <si>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</si>
  <si>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</si>
  <si>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</si>
  <si>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</si>
  <si>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</si>
  <si>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</si>
  <si>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</si>
  <si>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</si>
  <si>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</si>
  <si>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</si>
  <si>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</si>
  <si>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</si>
  <si>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</si>
  <si>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</si>
  <si>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</si>
  <si>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</si>
  <si>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</si>
  <si>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</si>
  <si>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</si>
  <si>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</si>
  <si>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</si>
  <si>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</si>
  <si>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</si>
  <si>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</si>
  <si>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</si>
  <si>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</si>
  <si>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</si>
  <si>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</si>
  <si>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</si>
  <si>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</si>
  <si>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</si>
  <si>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</si>
  <si>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</si>
  <si>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</si>
  <si>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</si>
  <si>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</si>
  <si>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</si>
  <si>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</si>
  <si>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</si>
  <si>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</si>
  <si>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</si>
  <si>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</si>
  <si>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</si>
  <si>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</si>
  <si>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</si>
  <si>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</si>
  <si>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</si>
  <si>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</si>
  <si>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</si>
  <si>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</si>
  <si>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</si>
  <si>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</si>
  <si>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</si>
  <si>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</si>
  <si>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</si>
  <si>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</si>
  <si>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</si>
  <si>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</si>
  <si>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</si>
  <si>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</si>
  <si>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</si>
  <si>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</si>
  <si>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</si>
  <si>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</si>
  <si>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</si>
  <si>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</si>
  <si>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</si>
  <si>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</si>
  <si>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</si>
  <si>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</si>
  <si>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</si>
  <si>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</si>
  <si>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</si>
  <si>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</si>
  <si>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</si>
  <si>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</si>
  <si>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</si>
  <si>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</si>
  <si>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</si>
  <si>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</si>
  <si>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</si>
  <si>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</si>
  <si>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</si>
  <si>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</si>
  <si>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</si>
  <si>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</si>
  <si>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</si>
  <si>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</si>
  <si>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</si>
  <si>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</si>
  <si>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</si>
  <si>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</si>
  <si>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</si>
  <si>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</si>
  <si>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</si>
  <si>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</si>
  <si>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</si>
  <si>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</si>
  <si>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</si>
  <si>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</si>
  <si>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</si>
  <si>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</si>
  <si>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</si>
  <si>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</si>
  <si>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</si>
  <si>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</si>
  <si>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</si>
  <si>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</si>
  <si>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</si>
  <si>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</si>
  <si>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</si>
  <si>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</si>
  <si>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</si>
  <si>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</si>
  <si>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</si>
  <si>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</si>
  <si>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</si>
  <si>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</si>
  <si>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</si>
  <si>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</si>
  <si>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</si>
  <si>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</si>
  <si>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</si>
  <si>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</si>
  <si>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</si>
  <si>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</si>
  <si>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</si>
  <si>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</si>
  <si>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</si>
  <si>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</si>
  <si>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</si>
  <si>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</si>
  <si>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</si>
  <si>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</si>
  <si>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</si>
  <si>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</si>
  <si>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</si>
  <si>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</si>
  <si>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</si>
  <si>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</si>
  <si>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</si>
  <si>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</si>
  <si>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</si>
  <si>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</si>
  <si>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</si>
  <si>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</si>
  <si>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</si>
  <si>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</si>
  <si>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</si>
  <si>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</si>
  <si>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</si>
  <si>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</si>
  <si>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</si>
  <si>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</si>
  <si>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</si>
  <si>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</si>
  <si>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</si>
  <si>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</si>
  <si>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</si>
  <si>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</si>
  <si>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</si>
  <si>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</si>
  <si>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</si>
  <si>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</si>
  <si>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</si>
  <si>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</si>
  <si>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</si>
  <si>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</si>
  <si>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</si>
  <si>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</si>
  <si>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</si>
  <si>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</si>
  <si>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</si>
  <si>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</si>
  <si>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</si>
  <si>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</si>
  <si>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</si>
  <si>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</si>
  <si>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</si>
  <si>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</si>
  <si>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</si>
  <si>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</si>
  <si>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</si>
  <si>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</si>
  <si>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</si>
  <si>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</si>
  <si>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</si>
  <si>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</si>
  <si>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</si>
  <si>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</si>
  <si>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</si>
  <si>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</si>
  <si>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</si>
  <si>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</si>
  <si>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</si>
  <si>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</si>
  <si>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</si>
  <si>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</si>
  <si>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</si>
  <si>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</si>
  <si>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</si>
  <si>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</si>
  <si>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</si>
  <si>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</si>
  <si>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</si>
  <si>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</si>
  <si>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</si>
  <si>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</si>
  <si>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</si>
  <si>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</si>
  <si>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</si>
  <si>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</si>
  <si>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</si>
  <si>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</si>
  <si>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</si>
  <si>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</si>
  <si>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</si>
  <si>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</si>
  <si>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</si>
  <si>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</si>
  <si>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</si>
  <si>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</si>
  <si>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</si>
  <si>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</si>
  <si>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</si>
  <si>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</si>
  <si>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</si>
  <si>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</si>
  <si>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</si>
  <si>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</si>
  <si>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</si>
  <si>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</si>
  <si>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</si>
  <si>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</si>
  <si>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</si>
  <si>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</si>
  <si>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</si>
  <si>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</si>
  <si>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</si>
  <si>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</si>
  <si>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</si>
  <si>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</si>
  <si>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</si>
  <si>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</si>
  <si>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</si>
  <si>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</si>
  <si>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</si>
  <si>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</si>
  <si>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</si>
  <si>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</si>
  <si>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</si>
  <si>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</si>
  <si>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</si>
  <si>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</si>
  <si>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</si>
  <si>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</si>
  <si>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</si>
  <si>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</si>
  <si>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</si>
  <si>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</si>
  <si>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</si>
  <si>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</si>
  <si>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</si>
  <si>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</si>
  <si>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</si>
  <si>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</si>
  <si>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</si>
  <si>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</si>
  <si>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</si>
  <si>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</si>
  <si>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</si>
  <si>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</si>
  <si>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</si>
  <si>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</si>
  <si>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</si>
  <si>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</si>
  <si>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</si>
  <si>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</si>
  <si>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</si>
  <si>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</si>
  <si>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</si>
  <si>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</si>
  <si>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</si>
  <si>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</si>
  <si>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</si>
  <si>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</si>
  <si>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</si>
  <si>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</si>
  <si>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</si>
  <si>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</si>
  <si>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</si>
  <si>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</si>
  <si>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</si>
  <si>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</si>
  <si>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</si>
  <si>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</si>
  <si>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</si>
  <si>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</si>
  <si>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</si>
  <si>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</si>
  <si>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</si>
  <si>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</si>
  <si>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</si>
  <si>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</si>
  <si>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</si>
  <si>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</si>
  <si>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</si>
  <si>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</si>
  <si>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</si>
  <si>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</si>
  <si>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</si>
  <si>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</si>
  <si>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</si>
  <si>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</si>
  <si>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</si>
  <si>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</si>
  <si>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</si>
  <si>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</si>
  <si>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</si>
  <si>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</si>
  <si>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</si>
  <si>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</si>
  <si>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</si>
  <si>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</si>
  <si>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</si>
  <si>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</si>
  <si>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</si>
  <si>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</si>
  <si>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</si>
  <si>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</si>
  <si>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</si>
  <si>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</si>
  <si>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</si>
  <si>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</si>
  <si>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</si>
  <si>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</si>
  <si>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</si>
  <si>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</si>
  <si>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</si>
  <si>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</si>
  <si>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</si>
  <si>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</si>
  <si>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</si>
  <si>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</si>
  <si>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</si>
  <si>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</si>
  <si>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</si>
  <si>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</si>
  <si>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</si>
  <si>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</si>
  <si>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</si>
  <si>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</si>
  <si>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</si>
  <si>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</si>
  <si>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</si>
  <si>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</si>
  <si>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</si>
  <si>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</si>
  <si>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</si>
  <si>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</si>
  <si>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</si>
  <si>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</si>
  <si>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</si>
  <si>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</si>
  <si>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</si>
  <si>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</si>
  <si>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</si>
  <si>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</si>
  <si>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</si>
  <si>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</si>
  <si>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</si>
  <si>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</si>
  <si>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</si>
  <si>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</si>
  <si>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</si>
  <si>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</si>
  <si>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</si>
  <si>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</si>
  <si>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</si>
  <si>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</si>
  <si>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</si>
  <si>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</si>
  <si>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</si>
  <si>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</si>
  <si>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</si>
  <si>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</si>
  <si>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</si>
  <si>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</si>
  <si>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</si>
  <si>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</si>
  <si>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</si>
  <si>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</si>
  <si>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</si>
  <si>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</si>
  <si>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</si>
  <si>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</si>
  <si>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</si>
  <si>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</si>
  <si>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</si>
  <si>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</si>
  <si>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</si>
  <si>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</si>
  <si>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</si>
  <si>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</si>
  <si>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</si>
  <si>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</si>
  <si>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</si>
  <si>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</si>
  <si>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</si>
  <si>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</si>
  <si>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</si>
  <si>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</si>
  <si>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</si>
  <si>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</si>
  <si>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</si>
  <si>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</si>
  <si>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</si>
  <si>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</si>
  <si>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</si>
  <si>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</si>
  <si>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</si>
  <si>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</si>
  <si>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</si>
  <si>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</si>
  <si>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</si>
  <si>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</si>
  <si>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</si>
  <si>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</si>
  <si>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</si>
  <si>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</si>
  <si>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</si>
  <si>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</si>
  <si>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</si>
  <si>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</si>
  <si>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</si>
  <si>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</si>
  <si>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</si>
  <si>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</si>
  <si>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</si>
  <si>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</si>
  <si>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</si>
  <si>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</si>
  <si>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</si>
  <si>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</si>
  <si>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</si>
  <si>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</si>
  <si>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</si>
  <si>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</si>
  <si>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</si>
  <si>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</si>
  <si>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</si>
  <si>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</si>
  <si>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</si>
  <si>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</si>
  <si>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</si>
  <si>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</si>
  <si>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</si>
  <si>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</si>
  <si>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</si>
  <si>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</si>
  <si>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</si>
  <si>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</si>
  <si>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</si>
  <si>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</si>
  <si>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</si>
  <si>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</si>
  <si>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</si>
  <si>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</si>
  <si>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</si>
  <si>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</si>
  <si>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</si>
  <si>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</si>
  <si>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</si>
  <si>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</si>
  <si>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</si>
  <si>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</si>
  <si>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</si>
  <si>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</si>
  <si>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</si>
  <si>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</si>
  <si>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</si>
  <si>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</si>
  <si>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</si>
  <si>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</si>
  <si>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</si>
  <si>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</si>
  <si>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</si>
  <si>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</si>
  <si>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</si>
  <si>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</si>
  <si>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</si>
  <si>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</si>
  <si>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</si>
  <si>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</si>
  <si>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</si>
  <si>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</si>
  <si>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</si>
  <si>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</si>
  <si>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</si>
  <si>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</si>
  <si>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</si>
  <si>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</si>
  <si>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</si>
  <si>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</si>
  <si>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</si>
  <si>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</si>
  <si>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</si>
  <si>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</si>
  <si>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</si>
  <si>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</si>
  <si>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</si>
  <si>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</si>
  <si>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</si>
  <si>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</si>
  <si>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</si>
  <si>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</si>
  <si>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</si>
  <si>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</si>
  <si>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</si>
  <si>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</si>
  <si>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</si>
  <si>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</si>
  <si>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</si>
  <si>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</si>
  <si>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</si>
  <si>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</si>
  <si>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</si>
  <si>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</si>
  <si>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</si>
  <si>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</si>
  <si>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</si>
  <si>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</si>
  <si>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</si>
  <si>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</si>
  <si>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</si>
  <si>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</si>
  <si>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</si>
  <si>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</si>
  <si>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</si>
  <si>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</si>
  <si>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</si>
  <si>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</si>
  <si>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</si>
  <si>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</si>
  <si>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</si>
  <si>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</si>
  <si>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</si>
  <si>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</si>
  <si>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</si>
  <si>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</si>
  <si>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</si>
  <si>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</si>
  <si>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</si>
  <si>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</si>
  <si>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</si>
  <si>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</si>
  <si>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</si>
  <si>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</si>
  <si>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</si>
  <si>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</si>
  <si>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</si>
  <si>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</si>
  <si>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</si>
  <si>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</si>
  <si>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</si>
  <si>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</si>
  <si>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</si>
  <si>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</si>
  <si>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</si>
  <si>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</si>
  <si>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</si>
  <si>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</si>
  <si>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</si>
  <si>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</si>
  <si>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</si>
  <si>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</si>
  <si>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</si>
  <si>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</si>
  <si>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</si>
  <si>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</si>
  <si>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</si>
  <si>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</si>
  <si>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</si>
  <si>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</si>
  <si>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</si>
  <si>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</si>
  <si>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</si>
  <si>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</si>
  <si>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</si>
  <si>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</si>
  <si>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</si>
  <si>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</si>
  <si>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</si>
  <si>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</si>
  <si>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</si>
  <si>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</si>
  <si>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</si>
  <si>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</si>
  <si>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</si>
  <si>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</si>
  <si>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</si>
  <si>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</si>
  <si>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</si>
  <si>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</si>
  <si>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</si>
  <si>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</si>
  <si>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</si>
  <si>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</si>
  <si>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</si>
  <si>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</si>
  <si>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</si>
  <si>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</si>
  <si>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</si>
  <si>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</si>
  <si>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</si>
  <si>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</si>
  <si>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</si>
  <si>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</si>
  <si>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</si>
  <si>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</si>
  <si>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</si>
  <si>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</si>
  <si>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</si>
  <si>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</si>
  <si>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</si>
  <si>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</si>
  <si>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</si>
  <si>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</si>
  <si>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</si>
  <si>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</si>
  <si>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</si>
  <si>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</si>
  <si>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</si>
  <si>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</si>
  <si>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</si>
  <si>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</si>
  <si>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</si>
  <si>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</si>
  <si>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</si>
  <si>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</si>
  <si>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</si>
  <si>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</si>
  <si>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</si>
  <si>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</si>
  <si>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</si>
  <si>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</si>
  <si>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</si>
  <si>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</si>
  <si>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</si>
  <si>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</si>
  <si>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</si>
  <si>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</si>
  <si>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</si>
  <si>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</si>
  <si>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</si>
  <si>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</si>
  <si>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</si>
  <si>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</si>
  <si>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</si>
  <si>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</si>
  <si>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</si>
  <si>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</si>
  <si>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</si>
  <si>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</si>
  <si>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</si>
  <si>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</si>
  <si>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</si>
  <si>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</si>
  <si>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</si>
  <si>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</si>
  <si>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</si>
  <si>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</si>
  <si>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</si>
  <si>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</si>
  <si>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</si>
  <si>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</si>
  <si>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</si>
  <si>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</si>
  <si>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</si>
  <si>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</si>
  <si>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</si>
  <si>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</si>
  <si>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</si>
  <si>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</si>
  <si>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</si>
  <si>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</si>
  <si>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</si>
  <si>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</si>
  <si>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</si>
  <si>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</si>
  <si>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</si>
  <si>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</si>
  <si>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</si>
  <si>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</si>
  <si>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</si>
  <si>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</si>
  <si>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</si>
  <si>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</si>
  <si>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</si>
  <si>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</si>
  <si>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</si>
  <si>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</si>
  <si>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</si>
  <si>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</si>
  <si>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</si>
  <si>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</si>
  <si>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</si>
  <si>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</si>
  <si>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</si>
  <si>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</si>
  <si>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</si>
  <si>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</si>
  <si>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</si>
  <si>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</si>
  <si>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</si>
  <si>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</si>
  <si>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</si>
  <si>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</si>
  <si>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</si>
  <si>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</si>
  <si>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</si>
  <si>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</si>
  <si>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</si>
  <si>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</si>
  <si>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</si>
  <si>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</si>
  <si>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</si>
  <si>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</si>
  <si>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</si>
  <si>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</si>
  <si>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</si>
  <si>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</si>
  <si>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</si>
  <si>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</si>
  <si>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</si>
  <si>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</si>
  <si>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</si>
  <si>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</si>
  <si>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</si>
  <si>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</si>
  <si>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</si>
  <si>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</si>
  <si>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</si>
  <si>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</si>
  <si>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</si>
  <si>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</si>
  <si>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</si>
  <si>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</si>
  <si>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</si>
  <si>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</si>
  <si>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</si>
  <si>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</si>
  <si>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</si>
  <si>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</si>
  <si>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</si>
  <si>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</si>
  <si>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</si>
  <si>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</si>
  <si>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</si>
  <si>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</si>
  <si>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</si>
  <si>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</si>
  <si>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</si>
  <si>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</si>
  <si>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</si>
  <si>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</si>
  <si>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</si>
  <si>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</si>
  <si>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</si>
  <si>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</si>
  <si>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</si>
  <si>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</si>
  <si>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</si>
  <si>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</si>
  <si>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</si>
  <si>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</si>
  <si>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</si>
  <si>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</si>
  <si>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</si>
  <si>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</si>
  <si>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</si>
  <si>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</si>
  <si>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</si>
  <si>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</si>
  <si>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</si>
  <si>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</si>
  <si>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</si>
  <si>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</si>
  <si>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</si>
  <si>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</si>
  <si>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</si>
  <si>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</si>
  <si>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</si>
  <si>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</si>
  <si>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</si>
  <si>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</si>
  <si>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</si>
  <si>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</si>
  <si>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</si>
  <si>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</si>
  <si>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</si>
  <si>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</si>
  <si>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</si>
  <si>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</si>
  <si>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</si>
  <si>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</si>
  <si>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</si>
  <si>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</si>
  <si>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</si>
  <si>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</si>
  <si>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</si>
  <si>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</si>
  <si>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</si>
  <si>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</si>
  <si>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</si>
  <si>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</si>
  <si>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</si>
  <si>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</si>
  <si>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</si>
  <si>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</si>
  <si>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</si>
  <si>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</si>
  <si>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</si>
  <si>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</si>
  <si>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</si>
  <si>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</si>
  <si>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</si>
  <si>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</si>
  <si>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</si>
  <si>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</si>
  <si>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</si>
  <si>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</si>
  <si>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</si>
  <si>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</si>
  <si>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</si>
  <si>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</si>
  <si>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</si>
  <si>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</si>
  <si>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</si>
  <si>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</si>
  <si>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</si>
  <si>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</si>
  <si>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</si>
  <si>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</si>
  <si>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</si>
  <si>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</si>
  <si>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</si>
  <si>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</si>
  <si>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</si>
  <si>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</si>
  <si>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</si>
  <si>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</si>
  <si>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</si>
  <si>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</si>
  <si>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</si>
  <si>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</si>
  <si>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</si>
  <si>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</si>
  <si>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</si>
  <si>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</si>
  <si>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</si>
  <si>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</si>
  <si>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</si>
  <si>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</si>
  <si>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</si>
  <si>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</si>
  <si>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</si>
  <si>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</si>
  <si>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</si>
  <si>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</si>
  <si>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</si>
  <si>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</si>
  <si>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</si>
  <si>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</si>
  <si>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</si>
  <si>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</si>
  <si>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</si>
  <si>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</si>
  <si>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</si>
  <si>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</si>
  <si>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</si>
  <si>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</si>
  <si>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</si>
  <si>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</si>
  <si>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</si>
  <si>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</si>
  <si>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</si>
  <si>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</si>
  <si>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</si>
  <si>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</si>
  <si>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</si>
  <si>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</si>
  <si>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</si>
  <si>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</si>
  <si>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</si>
  <si>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</si>
  <si>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</si>
  <si>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</si>
  <si>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</si>
  <si>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</si>
  <si>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</si>
  <si>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</si>
  <si>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</si>
  <si>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</si>
  <si>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</si>
  <si>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</si>
  <si>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</si>
  <si>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</si>
  <si>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</si>
  <si>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</si>
  <si>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</si>
  <si>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</si>
  <si>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</si>
  <si>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</si>
  <si>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</si>
  <si>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</si>
  <si>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</si>
  <si>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</si>
  <si>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</si>
  <si>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</si>
  <si>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</si>
  <si>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</si>
  <si>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</si>
  <si>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</si>
  <si>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</si>
  <si>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</si>
  <si>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</si>
  <si>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</si>
  <si>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</si>
  <si>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</si>
  <si>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</si>
  <si>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</si>
  <si>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</si>
  <si>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</si>
  <si>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</si>
  <si>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</si>
  <si>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</si>
  <si>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</si>
  <si>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</si>
  <si>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</si>
  <si>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</si>
  <si>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</si>
  <si>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</si>
  <si>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</si>
  <si>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</si>
  <si>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</si>
  <si>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</si>
  <si>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</si>
  <si>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</si>
  <si>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</si>
  <si>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</si>
  <si>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</si>
  <si>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</si>
  <si>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</si>
  <si>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</si>
  <si>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</si>
  <si>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</si>
  <si>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</si>
  <si>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</si>
  <si>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</si>
  <si>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</si>
  <si>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</si>
  <si>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</si>
  <si>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</si>
  <si>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</si>
  <si>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</si>
  <si>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</si>
  <si>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</si>
  <si>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</si>
  <si>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</si>
  <si>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</si>
  <si>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</si>
  <si>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</si>
  <si>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</si>
  <si>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</si>
  <si>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</si>
  <si>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</si>
  <si>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</si>
  <si>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</si>
  <si>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</si>
  <si>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</si>
  <si>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</si>
  <si>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</si>
  <si>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</si>
  <si>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</si>
  <si>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</si>
  <si>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</si>
  <si>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</si>
  <si>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</si>
  <si>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</si>
  <si>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</si>
  <si>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</si>
  <si>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</si>
  <si>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</si>
  <si>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</si>
  <si>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</si>
  <si>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</si>
  <si>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</si>
  <si>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</si>
  <si>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</si>
  <si>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</si>
  <si>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</si>
  <si>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</si>
  <si>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</si>
  <si>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</si>
  <si>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</si>
  <si>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</si>
  <si>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</si>
  <si>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</si>
  <si>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</si>
  <si>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</si>
  <si>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</si>
  <si>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</si>
  <si>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</si>
  <si>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</si>
  <si>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</si>
  <si>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</si>
  <si>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</si>
  <si>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</si>
  <si>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</si>
  <si>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</si>
  <si>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</si>
  <si>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</si>
  <si>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</si>
  <si>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</si>
  <si>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</si>
  <si>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</si>
  <si>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</si>
  <si>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</si>
  <si>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</si>
  <si>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</si>
  <si>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</si>
  <si>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</si>
  <si>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</si>
  <si>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</si>
  <si>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</si>
  <si>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</si>
  <si>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</si>
  <si>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</si>
  <si>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</si>
  <si>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</si>
  <si>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</si>
  <si>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</si>
  <si>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</si>
  <si>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</si>
  <si>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</si>
  <si>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</si>
  <si>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</si>
  <si>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</si>
  <si>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</si>
  <si>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</si>
  <si>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</si>
  <si>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</si>
  <si>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</si>
  <si>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</si>
  <si>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</si>
  <si>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</si>
  <si>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</si>
  <si>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</si>
  <si>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</si>
  <si>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</si>
  <si>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</si>
  <si>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</si>
  <si>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</si>
  <si>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</si>
  <si>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</si>
  <si>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</si>
  <si>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</si>
  <si>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</si>
  <si>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</si>
  <si>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</si>
  <si>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</si>
  <si>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</si>
  <si>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</si>
  <si>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</si>
  <si>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</si>
  <si>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</si>
  <si>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</si>
  <si>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</si>
  <si>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</si>
  <si>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</si>
  <si>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</si>
  <si>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</si>
  <si>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</si>
  <si>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</si>
  <si>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</si>
  <si>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</si>
  <si>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</si>
  <si>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</si>
  <si>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</si>
  <si>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</si>
  <si>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</si>
  <si>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</si>
  <si>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</si>
  <si>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</si>
  <si>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</si>
  <si>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</si>
  <si>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</si>
  <si>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</si>
  <si>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</si>
  <si>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</si>
  <si>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</si>
  <si>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</si>
  <si>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</si>
  <si>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</si>
  <si>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</si>
  <si>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</si>
  <si>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</si>
  <si>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</si>
  <si>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</si>
  <si>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</si>
  <si>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</si>
  <si>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</si>
  <si>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</si>
  <si>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</si>
  <si>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</si>
  <si>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</si>
  <si>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</si>
  <si>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</si>
  <si>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</si>
  <si>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</si>
  <si>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</si>
  <si>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</si>
  <si>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</si>
  <si>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</si>
  <si>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</si>
  <si>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</si>
  <si>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</si>
  <si>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</si>
  <si>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</si>
  <si>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</si>
  <si>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</si>
  <si>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</si>
  <si>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</si>
  <si>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</si>
  <si>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</si>
  <si>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</si>
  <si>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</si>
  <si>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</si>
  <si>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</si>
  <si>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</si>
  <si>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</si>
  <si>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</si>
  <si>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</si>
  <si>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</si>
  <si>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</si>
  <si>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</si>
  <si>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</si>
  <si>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</si>
  <si>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</si>
  <si>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</si>
  <si>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</si>
  <si>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</si>
  <si>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</si>
  <si>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</si>
  <si>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</si>
  <si>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</si>
  <si>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</si>
  <si>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</si>
  <si>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</si>
  <si>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</si>
  <si>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</si>
  <si>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</si>
  <si>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</si>
  <si>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</si>
  <si>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</si>
  <si>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</si>
  <si>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</si>
  <si>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</si>
  <si>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</si>
  <si>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</si>
  <si>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</si>
  <si>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</si>
  <si>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</si>
  <si>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</si>
  <si>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</si>
  <si>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</si>
  <si>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</si>
  <si>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</si>
  <si>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</si>
  <si>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</si>
  <si>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</si>
  <si>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</si>
  <si>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</si>
  <si>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</si>
  <si>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</si>
  <si>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</si>
  <si>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</si>
  <si>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</si>
  <si>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</si>
  <si>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</si>
  <si>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</si>
  <si>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</si>
  <si>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</si>
  <si>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</si>
  <si>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</si>
  <si>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</si>
  <si>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</si>
  <si>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</si>
  <si>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</si>
  <si>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</si>
  <si>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</si>
  <si>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</si>
  <si>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</si>
  <si>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</si>
  <si>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</si>
  <si>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</si>
  <si>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</si>
  <si>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</si>
  <si>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</si>
  <si>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</si>
  <si>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</si>
  <si>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</si>
  <si>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</si>
  <si>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</si>
  <si>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</si>
  <si>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</si>
  <si>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</si>
  <si>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</si>
  <si>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</si>
  <si>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</si>
  <si>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</si>
  <si>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</si>
  <si>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</si>
  <si>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</si>
  <si>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</si>
  <si>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</si>
  <si>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</si>
  <si>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</si>
  <si>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</si>
  <si>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</si>
  <si>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</si>
  <si>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</si>
  <si>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</si>
  <si>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</si>
  <si>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</si>
  <si>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</si>
  <si>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</si>
  <si>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</si>
  <si>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</si>
  <si>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</si>
  <si>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</si>
  <si>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</si>
  <si>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</si>
  <si>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</si>
  <si>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</si>
  <si>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</si>
  <si>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</si>
  <si>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</si>
  <si>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</si>
  <si>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</si>
  <si>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</si>
  <si>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</si>
  <si>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</si>
  <si>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</si>
  <si>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</si>
  <si>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</si>
  <si>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</si>
  <si>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</si>
  <si>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</si>
  <si>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</si>
  <si>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</si>
  <si>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</si>
  <si>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</si>
  <si>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</si>
  <si>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</si>
  <si>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</si>
  <si>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</si>
  <si>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</si>
  <si>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</si>
  <si>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</si>
  <si>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</si>
  <si>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</si>
  <si>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</si>
  <si>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</si>
  <si>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</si>
  <si>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</si>
  <si>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</si>
  <si>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</si>
  <si>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</si>
  <si>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</si>
  <si>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</si>
  <si>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</si>
  <si>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</si>
  <si>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</si>
  <si>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</si>
  <si>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</si>
  <si>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</si>
  <si>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</si>
  <si>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</si>
  <si>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</si>
  <si>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</si>
  <si>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</si>
  <si>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</si>
  <si>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</si>
  <si>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</si>
  <si>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</si>
  <si>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</si>
  <si>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</si>
  <si>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</si>
  <si>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</si>
  <si>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</si>
  <si>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</si>
  <si>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</si>
  <si>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</si>
  <si>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</si>
  <si>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</si>
  <si>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</si>
  <si>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</si>
  <si>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</si>
  <si>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</si>
  <si>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</si>
  <si>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</si>
  <si>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</si>
  <si>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</si>
  <si>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</si>
  <si>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</si>
  <si>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</si>
  <si>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</si>
  <si>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</si>
  <si>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</si>
  <si>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</si>
  <si>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</si>
  <si>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</si>
  <si>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</si>
  <si>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</si>
  <si>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</si>
  <si>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</si>
  <si>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</si>
  <si>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</si>
  <si>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</si>
  <si>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</si>
  <si>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</si>
  <si>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</si>
  <si>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</si>
  <si>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</si>
  <si>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</si>
  <si>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</si>
  <si>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</si>
  <si>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</si>
  <si>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</si>
  <si>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</si>
  <si>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</si>
  <si>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</si>
  <si>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</si>
  <si>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</si>
  <si>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</si>
  <si>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</si>
  <si>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</si>
  <si>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</si>
  <si>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</si>
  <si>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</si>
  <si>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</si>
  <si>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</si>
  <si>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</si>
  <si>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</si>
  <si>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</si>
  <si>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</si>
  <si>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</si>
  <si>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</si>
  <si>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</si>
  <si>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</si>
  <si>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</si>
  <si>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</si>
  <si>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</si>
  <si>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</si>
  <si>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</si>
  <si>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</si>
  <si>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</si>
  <si>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</si>
  <si>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</si>
  <si>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</si>
  <si>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</si>
  <si>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</si>
  <si>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</si>
  <si>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</si>
  <si>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</si>
  <si>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</si>
  <si>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</si>
  <si>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</si>
  <si>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</si>
  <si>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</si>
  <si>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</si>
  <si>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</si>
  <si>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</si>
  <si>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</si>
  <si>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</si>
  <si>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</si>
  <si>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</si>
  <si>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</si>
  <si>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</si>
  <si>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</si>
  <si>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</si>
  <si>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</si>
  <si>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</si>
  <si>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</si>
  <si>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</si>
  <si>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</si>
  <si>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</si>
  <si>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</si>
  <si>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</si>
  <si>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</si>
  <si>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</si>
  <si>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</si>
  <si>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</si>
  <si>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</si>
  <si>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</si>
  <si>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</si>
  <si>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</si>
  <si>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</si>
  <si>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</si>
  <si>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</si>
  <si>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</si>
  <si>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</si>
  <si>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</si>
  <si>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</si>
  <si>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</si>
  <si>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</si>
  <si>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</si>
  <si>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</si>
  <si>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</si>
  <si>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</si>
  <si>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</si>
  <si>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</si>
  <si>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</si>
  <si>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</si>
  <si>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</si>
  <si>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</si>
  <si>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</si>
  <si>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</si>
  <si>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</si>
  <si>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</si>
  <si>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</si>
  <si>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</si>
  <si>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</si>
  <si>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</si>
  <si>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</si>
  <si>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</si>
  <si>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</si>
  <si>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</si>
  <si>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</si>
  <si>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</si>
  <si>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</si>
  <si>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</si>
  <si>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</si>
  <si>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</si>
  <si>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</si>
  <si>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</si>
  <si>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</si>
  <si>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</si>
  <si>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</si>
  <si>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</si>
  <si>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</si>
  <si>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</si>
  <si>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</si>
  <si>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</si>
  <si>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</si>
  <si>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</si>
  <si>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</si>
  <si>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</si>
  <si>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</si>
  <si>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</si>
  <si>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</si>
  <si>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</si>
  <si>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</si>
  <si>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</si>
  <si>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</si>
  <si>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</si>
  <si>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</si>
  <si>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</si>
  <si>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</si>
  <si>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</si>
  <si>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</si>
  <si>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</si>
  <si>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</si>
  <si>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</si>
  <si>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</si>
  <si>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</si>
  <si>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</si>
  <si>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</si>
  <si>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</si>
  <si>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</si>
  <si>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</si>
  <si>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</si>
  <si>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</si>
  <si>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</si>
  <si>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</si>
  <si>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</si>
  <si>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</si>
  <si>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</si>
  <si>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</si>
  <si>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</si>
  <si>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</si>
  <si>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</si>
  <si>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</si>
  <si>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</si>
  <si>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</si>
  <si>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</si>
  <si>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</si>
  <si>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</si>
  <si>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</si>
  <si>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</si>
  <si>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</si>
  <si>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</si>
  <si>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</si>
  <si>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</si>
  <si>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</si>
  <si>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</si>
  <si>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</si>
  <si>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</si>
  <si>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</si>
  <si>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</si>
  <si>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</si>
  <si>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</si>
  <si>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</si>
  <si>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</si>
  <si>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</si>
  <si>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</si>
  <si>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</si>
  <si>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</si>
  <si>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</si>
  <si>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</si>
  <si>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</si>
  <si>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</si>
  <si>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</si>
  <si>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</si>
  <si>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</si>
  <si>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</si>
  <si>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</si>
  <si>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</si>
  <si>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</si>
  <si>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</si>
  <si>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</si>
  <si>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</si>
  <si>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</si>
  <si>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</si>
  <si>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</si>
  <si>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</si>
  <si>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</si>
  <si>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</si>
  <si>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</si>
  <si>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</si>
  <si>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</si>
  <si>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</si>
  <si>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</si>
  <si>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</si>
  <si>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</si>
  <si>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</si>
  <si>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</si>
  <si>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</si>
  <si>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</si>
  <si>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</si>
  <si>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</si>
  <si>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</si>
  <si>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</si>
  <si>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</si>
  <si>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</si>
  <si>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</si>
  <si>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</si>
  <si>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</si>
  <si>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</si>
  <si>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</si>
  <si>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</si>
  <si>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</si>
  <si>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</si>
  <si>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</si>
  <si>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</si>
  <si>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</si>
  <si>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</si>
  <si>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</si>
  <si>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</si>
  <si>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</si>
  <si>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</si>
  <si>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</si>
  <si>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</si>
  <si>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</si>
  <si>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</si>
  <si>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</si>
  <si>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</si>
  <si>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</si>
  <si>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</si>
  <si>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</si>
  <si>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</si>
  <si>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</si>
  <si>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</si>
  <si>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</si>
  <si>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</si>
  <si>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</si>
  <si>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</si>
  <si>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</si>
  <si>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</si>
  <si>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</si>
  <si>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</si>
  <si>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</si>
  <si>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</si>
  <si>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</si>
  <si>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</si>
  <si>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</si>
  <si>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</si>
  <si>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</si>
  <si>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</si>
  <si>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</si>
  <si>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</si>
  <si>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</si>
  <si>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</si>
  <si>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</si>
  <si>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</si>
  <si>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</si>
  <si>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</si>
  <si>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</si>
  <si>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</si>
  <si>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</si>
  <si>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</si>
  <si>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</si>
  <si>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</si>
  <si>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</si>
  <si>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</si>
  <si>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</si>
  <si>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</si>
  <si>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</si>
  <si>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</si>
  <si>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</si>
  <si>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</si>
  <si>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</si>
  <si>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</si>
  <si>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</si>
  <si>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</si>
  <si>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</si>
  <si>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</si>
  <si>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</si>
  <si>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</si>
  <si>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</si>
  <si>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</si>
  <si>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</si>
  <si>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</si>
  <si>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</si>
  <si>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</si>
  <si>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</si>
  <si>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</si>
  <si>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</si>
  <si>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</si>
  <si>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</si>
  <si>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</si>
  <si>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</si>
  <si>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</si>
  <si>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</si>
  <si>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</si>
  <si>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</si>
  <si>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</si>
  <si>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</si>
  <si>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</si>
  <si>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</si>
  <si>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</si>
  <si>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</si>
  <si>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</si>
  <si>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</si>
  <si>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</si>
  <si>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</si>
  <si>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</si>
  <si>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</si>
  <si>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</si>
  <si>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</si>
  <si>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</si>
  <si>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</si>
  <si>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</si>
  <si>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</si>
  <si>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</si>
  <si>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</si>
  <si>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</si>
  <si>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</si>
  <si>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</si>
  <si>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</si>
  <si>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</si>
  <si>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</si>
  <si>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</si>
  <si>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</si>
  <si>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</si>
  <si>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</si>
  <si>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</si>
  <si>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</si>
  <si>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</si>
  <si>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</si>
  <si>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</si>
  <si>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</si>
  <si>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</si>
  <si>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</si>
  <si>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</si>
  <si>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</si>
  <si>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</si>
  <si>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</si>
  <si>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</si>
  <si>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</si>
  <si>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</si>
  <si>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</si>
  <si>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</si>
  <si>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</si>
  <si>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</si>
  <si>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</si>
  <si>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</si>
  <si>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</si>
  <si>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</si>
  <si>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</si>
  <si>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</si>
  <si>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</si>
  <si>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</si>
  <si>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</si>
  <si>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</si>
  <si>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</si>
  <si>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</si>
  <si>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</si>
  <si>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</si>
  <si>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</si>
  <si>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</si>
  <si>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</si>
  <si>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</si>
  <si>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</si>
  <si>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</si>
  <si>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</si>
  <si>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</si>
  <si>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</si>
  <si>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</si>
  <si>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</si>
  <si>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</si>
  <si>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</si>
  <si>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</si>
  <si>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</si>
  <si>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</si>
  <si>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</si>
  <si>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</si>
  <si>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</si>
  <si>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</si>
  <si>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</si>
  <si>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</si>
  <si>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</si>
  <si>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</si>
  <si>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</si>
  <si>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</si>
  <si>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</si>
  <si>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</si>
  <si>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</si>
  <si>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</si>
  <si>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</si>
  <si>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</si>
  <si>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</si>
  <si>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</si>
  <si>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</si>
  <si>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</si>
  <si>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</si>
  <si>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</si>
  <si>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</si>
  <si>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</si>
  <si>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</si>
  <si>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</si>
  <si>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</si>
  <si>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</si>
  <si>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</si>
  <si>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</si>
  <si>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</si>
  <si>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</si>
  <si>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</si>
  <si>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</si>
  <si>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</si>
  <si>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</si>
  <si>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</si>
  <si>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</si>
  <si>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</si>
  <si>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</si>
  <si>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</si>
  <si>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</si>
  <si>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</si>
  <si>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</si>
  <si>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</si>
  <si>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</si>
  <si>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</si>
  <si>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</si>
  <si>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</si>
  <si>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</si>
  <si>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</si>
  <si>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</si>
  <si>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</si>
  <si>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</si>
  <si>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</si>
  <si>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</si>
  <si>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</si>
  <si>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</si>
  <si>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</si>
  <si>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</si>
  <si>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</si>
  <si>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</si>
  <si>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</si>
  <si>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</si>
  <si>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</si>
  <si>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</si>
  <si>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</si>
  <si>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</si>
  <si>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</si>
  <si>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</si>
  <si>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</si>
  <si>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</si>
  <si>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</si>
  <si>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</si>
  <si>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</si>
  <si>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</si>
  <si>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</si>
  <si>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</si>
  <si>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</si>
  <si>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</si>
  <si>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</si>
  <si>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</si>
  <si>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</si>
  <si>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</si>
  <si>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</si>
  <si>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</si>
  <si>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</si>
  <si>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</si>
  <si>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</si>
  <si>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</si>
  <si>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</si>
  <si>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</si>
  <si>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</si>
  <si>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</si>
  <si>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</si>
  <si>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</si>
  <si>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</si>
  <si>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</si>
  <si>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</si>
  <si>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</si>
  <si>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</si>
  <si>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</si>
  <si>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</si>
  <si>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</si>
  <si>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</si>
  <si>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</si>
  <si>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</si>
  <si>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</si>
  <si>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</si>
  <si>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</si>
  <si>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</si>
  <si>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</si>
  <si>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</si>
  <si>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</si>
  <si>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</si>
  <si>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</si>
  <si>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</si>
  <si>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</si>
  <si>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</si>
  <si>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</si>
  <si>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</si>
  <si>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</si>
  <si>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</si>
  <si>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</si>
  <si>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</si>
  <si>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</si>
  <si>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</si>
  <si>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</si>
  <si>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</si>
  <si>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</si>
  <si>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</si>
  <si>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</si>
  <si>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</si>
  <si>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</si>
  <si>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</si>
  <si>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</si>
  <si>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</si>
  <si>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</si>
  <si>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</si>
  <si>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</si>
  <si>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</si>
  <si>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</si>
  <si>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</si>
  <si>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</si>
  <si>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</si>
  <si>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</si>
  <si>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</si>
  <si>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</si>
  <si>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</si>
  <si>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</si>
  <si>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</si>
  <si>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</si>
  <si>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</si>
  <si>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</si>
  <si>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</si>
  <si>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</si>
  <si>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</si>
  <si>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</si>
  <si>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</si>
  <si>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</si>
  <si>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</si>
  <si>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</si>
  <si>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</si>
  <si>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</si>
  <si>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</si>
  <si>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</si>
  <si>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</si>
  <si>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</si>
  <si>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</si>
  <si>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</si>
  <si>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</si>
  <si>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</si>
  <si>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</si>
  <si>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</si>
  <si>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</si>
  <si>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</si>
  <si>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</si>
  <si>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</si>
  <si>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</si>
  <si>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</si>
  <si>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</si>
  <si>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</si>
  <si>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</si>
  <si>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</si>
  <si>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</si>
  <si>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</si>
  <si>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</si>
  <si>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</si>
  <si>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</si>
  <si>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</si>
  <si>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</si>
  <si>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</si>
  <si>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</si>
  <si>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</si>
  <si>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</si>
  <si>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</si>
  <si>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</si>
  <si>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</si>
  <si>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</si>
  <si>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</si>
  <si>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</si>
  <si>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</si>
  <si>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</si>
  <si>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</si>
  <si>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</si>
  <si>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</si>
  <si>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</si>
  <si>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</si>
  <si>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</si>
  <si>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</si>
  <si>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</si>
  <si>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</si>
  <si>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</si>
  <si>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</si>
  <si>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</si>
  <si>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</si>
  <si>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</si>
  <si>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</si>
  <si>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</si>
  <si>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</si>
  <si>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</si>
  <si>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</si>
  <si>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</si>
  <si>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</si>
  <si>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</si>
  <si>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</si>
  <si>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</si>
  <si>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</si>
  <si>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</si>
  <si>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</si>
  <si>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</si>
  <si>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</si>
  <si>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</si>
  <si>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</si>
  <si>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</si>
  <si>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</si>
  <si>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</si>
  <si>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</si>
  <si>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</si>
  <si>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</si>
  <si>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</si>
  <si>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</si>
  <si>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</si>
  <si>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</si>
  <si>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</si>
  <si>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</si>
  <si>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</si>
  <si>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</si>
  <si>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</si>
  <si>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</si>
  <si>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</si>
  <si>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</si>
  <si>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</si>
  <si>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</si>
  <si>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</si>
  <si>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</si>
  <si>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</si>
  <si>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</si>
  <si>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</si>
  <si>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</si>
  <si>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</si>
  <si>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</si>
  <si>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</si>
  <si>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</si>
  <si>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</si>
  <si>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</si>
  <si>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</si>
  <si>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</si>
  <si>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</si>
  <si>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</si>
  <si>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</si>
  <si>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</si>
  <si>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</si>
  <si>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</si>
  <si>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</si>
  <si>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</si>
  <si>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</si>
  <si>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</si>
  <si>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</si>
  <si>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</si>
  <si>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</si>
  <si>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</si>
  <si>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</si>
  <si>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</si>
  <si>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</si>
  <si>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</si>
  <si>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</si>
  <si>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</si>
  <si>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</si>
  <si>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</si>
  <si>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</si>
  <si>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</si>
  <si>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</si>
  <si>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</si>
  <si>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</si>
  <si>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</si>
  <si>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</si>
  <si>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</si>
  <si>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</si>
  <si>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</si>
  <si>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</si>
  <si>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</si>
  <si>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</si>
  <si>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</si>
  <si>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</si>
  <si>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</si>
  <si>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</si>
  <si>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</si>
  <si>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</si>
  <si>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</si>
  <si>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</si>
  <si>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</si>
  <si>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</si>
  <si>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</si>
  <si>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</si>
  <si>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</si>
  <si>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</si>
  <si>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</si>
  <si>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</si>
  <si>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</si>
  <si>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</si>
  <si>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</si>
  <si>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</si>
  <si>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</si>
  <si>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</si>
  <si>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</si>
  <si>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</si>
  <si>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</si>
  <si>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</si>
  <si>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</si>
  <si>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</si>
  <si>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</si>
  <si>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</si>
  <si>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</si>
  <si>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</si>
  <si>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</si>
  <si>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</si>
  <si>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</si>
  <si>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</si>
  <si>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</si>
  <si>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</si>
  <si>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</si>
  <si>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</si>
  <si>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</si>
  <si>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</si>
  <si>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</si>
  <si>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</si>
  <si>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</si>
  <si>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</si>
  <si>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</si>
  <si>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</si>
  <si>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</si>
  <si>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</si>
  <si>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</si>
  <si>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</si>
  <si>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</si>
  <si>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</si>
  <si>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</si>
  <si>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</si>
  <si>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</si>
  <si>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</si>
  <si>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</si>
  <si>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</si>
  <si>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</si>
  <si>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</si>
  <si>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</si>
  <si>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</si>
  <si>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</si>
  <si>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</si>
  <si>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</si>
  <si>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</si>
  <si>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</si>
  <si>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</si>
  <si>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</si>
  <si>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</si>
  <si>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</si>
  <si>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</si>
  <si>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</si>
  <si>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</si>
  <si>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</si>
  <si>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</si>
  <si>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</si>
  <si>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</si>
  <si>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</si>
  <si>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</si>
  <si>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</si>
  <si>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</si>
  <si>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</si>
  <si>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</si>
  <si>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</si>
  <si>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</si>
  <si>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</si>
  <si>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</si>
  <si>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</si>
  <si>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</si>
  <si>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</si>
  <si>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</si>
  <si>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</si>
  <si>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</si>
  <si>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</si>
  <si>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</si>
  <si>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</si>
  <si>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</si>
  <si>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</si>
  <si>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</si>
  <si>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</si>
  <si>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</si>
  <si>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</si>
  <si>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</si>
  <si>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</si>
  <si>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</si>
  <si>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</si>
  <si>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</si>
  <si>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</si>
  <si>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</si>
  <si>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</si>
  <si>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</si>
  <si>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</si>
  <si>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</si>
  <si>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</si>
  <si>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</si>
  <si>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</si>
  <si>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</si>
  <si>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</si>
  <si>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</si>
  <si>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</si>
  <si>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</si>
  <si>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</si>
  <si>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</si>
  <si>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</si>
  <si>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</si>
  <si>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</si>
  <si>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</si>
  <si>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</si>
  <si>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</si>
  <si>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</si>
  <si>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</si>
  <si>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</si>
  <si>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</si>
  <si>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</si>
  <si>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</si>
  <si>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</si>
  <si>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</si>
  <si>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</si>
  <si>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</si>
  <si>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</si>
  <si>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</si>
  <si>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</si>
  <si>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</si>
  <si>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</si>
  <si>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</si>
  <si>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</si>
  <si>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</si>
  <si>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</si>
  <si>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</si>
  <si>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</si>
  <si>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</si>
  <si>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</si>
  <si>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</si>
  <si>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</si>
  <si>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</si>
  <si>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</si>
  <si>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</si>
  <si>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</si>
  <si>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</si>
  <si>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</si>
  <si>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</si>
  <si>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</si>
  <si>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</si>
  <si>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</si>
  <si>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</si>
  <si>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</si>
  <si>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</si>
  <si>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</si>
  <si>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</si>
  <si>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</si>
  <si>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</si>
  <si>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</si>
  <si>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</si>
  <si>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</si>
  <si>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</si>
  <si>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</si>
  <si>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</si>
  <si>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</si>
  <si>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</si>
  <si>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</si>
  <si>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</si>
  <si>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</si>
  <si>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</si>
  <si>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</si>
  <si>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</si>
  <si>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</si>
  <si>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</si>
  <si>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</si>
  <si>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</si>
  <si>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</si>
  <si>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</si>
  <si>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</si>
  <si>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</si>
  <si>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</si>
  <si>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</si>
  <si>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</si>
  <si>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</si>
  <si>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</si>
  <si>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</si>
  <si>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</si>
  <si>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</si>
  <si>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</si>
  <si>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</si>
  <si>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</si>
  <si>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</si>
  <si>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</si>
  <si>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</si>
  <si>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</si>
  <si>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</si>
  <si>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</si>
  <si>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</si>
  <si>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</si>
  <si>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</si>
  <si>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</si>
  <si>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</si>
  <si>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</si>
  <si>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</si>
  <si>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</si>
  <si>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</si>
  <si>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</si>
  <si>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</si>
  <si>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</si>
  <si>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</si>
  <si>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</si>
  <si>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</si>
  <si>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</si>
  <si>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</si>
  <si>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</si>
  <si>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</si>
  <si>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</si>
  <si>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</si>
  <si>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</si>
  <si>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</si>
  <si>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</si>
  <si>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</si>
  <si>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</si>
  <si>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</si>
  <si>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</si>
  <si>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</si>
  <si>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</si>
  <si>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</si>
  <si>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</si>
  <si>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</si>
  <si>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</si>
  <si>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</si>
  <si>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</si>
  <si>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</si>
  <si>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</si>
  <si>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</si>
  <si>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</si>
  <si>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</si>
  <si>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</si>
  <si>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</si>
  <si>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</si>
  <si>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</si>
  <si>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</si>
  <si>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</si>
  <si>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</si>
  <si>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</si>
  <si>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</si>
  <si>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</si>
  <si>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</si>
  <si>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</si>
  <si>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</si>
  <si>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</si>
  <si>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</si>
  <si>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</si>
  <si>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</si>
  <si>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</si>
  <si>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</si>
  <si>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</si>
  <si>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</si>
  <si>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</si>
  <si>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</si>
  <si>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</si>
  <si>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</si>
  <si>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</si>
  <si>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</si>
  <si>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</si>
  <si>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</si>
  <si>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</si>
  <si>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</si>
  <si>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</si>
  <si>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</si>
  <si>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</si>
  <si>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</si>
  <si>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</si>
  <si>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</si>
  <si>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</si>
  <si>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</si>
  <si>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</si>
  <si>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</si>
  <si>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</si>
  <si>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</si>
  <si>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</si>
  <si>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</si>
  <si>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</si>
  <si>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</si>
  <si>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</si>
  <si>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</si>
  <si>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</si>
  <si>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</si>
  <si>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</si>
  <si>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</si>
  <si>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</si>
  <si>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</si>
  <si>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</si>
  <si>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</si>
  <si>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</si>
  <si>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</si>
  <si>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</si>
  <si>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</si>
  <si>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</si>
  <si>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</si>
  <si>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</si>
  <si>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</si>
  <si>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</si>
  <si>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</si>
  <si>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</si>
  <si>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</si>
  <si>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</si>
  <si>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</si>
  <si>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</si>
  <si>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</si>
  <si>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</si>
  <si>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</si>
  <si>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</si>
  <si>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</si>
  <si>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</si>
  <si>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</si>
  <si>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</si>
  <si>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</si>
  <si>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</si>
  <si>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</si>
  <si>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</si>
  <si>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</si>
  <si>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</si>
  <si>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</si>
  <si>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</si>
  <si>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</si>
  <si>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</si>
  <si>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</si>
  <si>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</si>
  <si>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</si>
  <si>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</si>
  <si>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</si>
  <si>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</si>
  <si>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</si>
  <si>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</si>
  <si>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</si>
  <si>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</si>
  <si>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</si>
  <si>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</si>
  <si>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</si>
  <si>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</si>
  <si>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</si>
  <si>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</si>
  <si>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</si>
  <si>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</si>
  <si>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</si>
  <si>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</si>
  <si>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</si>
  <si>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</si>
  <si>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</si>
  <si>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</si>
  <si>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</si>
  <si>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</si>
  <si>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</si>
  <si>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</si>
  <si>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</si>
  <si>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</si>
  <si>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</si>
  <si>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</si>
  <si>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</si>
  <si>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</si>
  <si>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</si>
  <si>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</si>
  <si>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</si>
  <si>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</si>
  <si>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</si>
  <si>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</si>
  <si>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</si>
  <si>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</si>
  <si>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</si>
  <si>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</si>
  <si>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</si>
  <si>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</si>
  <si>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</si>
  <si>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</si>
  <si>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</si>
  <si>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</si>
  <si>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</si>
  <si>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</si>
  <si>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</si>
  <si>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</si>
  <si>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</si>
  <si>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</si>
  <si>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</si>
  <si>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</si>
  <si>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</si>
  <si>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</si>
  <si>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</si>
  <si>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</si>
  <si>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</si>
  <si>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</si>
  <si>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</si>
  <si>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</si>
  <si>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</si>
  <si>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</si>
  <si>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</si>
  <si>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</si>
  <si>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</si>
  <si>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</si>
  <si>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</si>
  <si>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</si>
  <si>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</si>
  <si>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</si>
  <si>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</si>
  <si>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</si>
  <si>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</si>
  <si>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</si>
  <si>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</si>
  <si>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</si>
  <si>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</si>
  <si>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</si>
  <si>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</si>
  <si>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</si>
  <si>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</si>
  <si>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</si>
  <si>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</si>
  <si>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</si>
  <si>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</si>
  <si>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</si>
  <si>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</si>
  <si>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</si>
  <si>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</si>
  <si>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</si>
  <si>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</si>
  <si>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</si>
  <si>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</si>
  <si>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</si>
  <si>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</si>
  <si>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</si>
  <si>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</si>
  <si>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</si>
  <si>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</si>
  <si>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</si>
  <si>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</si>
  <si>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</si>
  <si>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</si>
  <si>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</si>
  <si>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</si>
  <si>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</si>
  <si>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</si>
  <si>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</si>
  <si>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</si>
  <si>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</si>
  <si>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</si>
  <si>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</si>
  <si>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</si>
  <si>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</si>
  <si>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</si>
  <si>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</si>
  <si>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</si>
  <si>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</si>
  <si>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</si>
  <si>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</si>
  <si>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</si>
  <si>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</si>
  <si>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</si>
  <si>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</si>
  <si>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</si>
  <si>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</si>
  <si>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</si>
  <si>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</si>
  <si>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</si>
  <si>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</si>
  <si>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</si>
  <si>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</si>
  <si>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</si>
  <si>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</si>
  <si>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</si>
  <si>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</si>
  <si>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</si>
  <si>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</si>
  <si>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</si>
  <si>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</si>
  <si>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</si>
  <si>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</si>
  <si>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</si>
  <si>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</si>
  <si>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</si>
  <si>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</si>
  <si>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</si>
  <si>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</si>
  <si>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</si>
  <si>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</si>
  <si>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</si>
  <si>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</si>
  <si>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</si>
  <si>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</si>
  <si>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</si>
  <si>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</si>
  <si>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</si>
  <si>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</si>
  <si>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</si>
  <si>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</si>
  <si>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</si>
  <si>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</si>
  <si>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</si>
  <si>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</si>
  <si>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</si>
  <si>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</si>
  <si>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</si>
  <si>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</si>
  <si>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</si>
  <si>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</si>
  <si>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</si>
  <si>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</si>
  <si>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</si>
  <si>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</si>
  <si>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</si>
  <si>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</si>
  <si>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</si>
  <si>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</si>
  <si>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</si>
  <si>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</si>
  <si>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</si>
  <si>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</si>
  <si>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</si>
  <si>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</si>
  <si>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</si>
  <si>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</si>
  <si>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</si>
  <si>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</si>
  <si>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</si>
  <si>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</si>
  <si>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</si>
  <si>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</si>
  <si>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</si>
  <si>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</si>
  <si>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</si>
  <si>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</si>
  <si>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</si>
  <si>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</si>
  <si>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</si>
  <si>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</si>
  <si>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</si>
  <si>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</si>
  <si>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</si>
  <si>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</si>
  <si>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</si>
  <si>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</si>
  <si>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</si>
  <si>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</si>
  <si>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</si>
  <si>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</si>
  <si>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</si>
  <si>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</si>
  <si>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</si>
  <si>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</si>
  <si>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</si>
  <si>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</si>
  <si>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</si>
  <si>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</si>
  <si>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</si>
  <si>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</si>
  <si>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</si>
  <si>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</si>
  <si>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</si>
  <si>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</si>
  <si>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</si>
  <si>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</si>
  <si>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</si>
  <si>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</si>
  <si>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</si>
  <si>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</si>
  <si>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</si>
  <si>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</si>
  <si>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</si>
  <si>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</si>
  <si>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</si>
  <si>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</si>
  <si>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</si>
  <si>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</si>
  <si>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</si>
  <si>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</si>
  <si>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</si>
  <si>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</si>
  <si>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</si>
  <si>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</si>
  <si>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</si>
  <si>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</si>
  <si>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</si>
  <si>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</si>
  <si>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</si>
  <si>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</si>
  <si>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</si>
  <si>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</si>
  <si>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</si>
  <si>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</si>
  <si>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</si>
  <si>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</si>
  <si>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</si>
  <si>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</si>
  <si>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</si>
  <si>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</si>
  <si>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</si>
  <si>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</si>
  <si>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</si>
  <si>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</si>
  <si>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</si>
  <si>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</si>
  <si>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</si>
  <si>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</si>
  <si>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</si>
  <si>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</si>
  <si>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</si>
  <si>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</si>
  <si>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</si>
  <si>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</si>
  <si>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</si>
  <si>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</si>
  <si>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</si>
  <si>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</si>
  <si>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</si>
  <si>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</si>
  <si>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</si>
  <si>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</si>
  <si>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</si>
  <si>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</si>
  <si>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</si>
  <si>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</si>
  <si>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</si>
  <si>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</si>
  <si>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</si>
  <si>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</si>
  <si>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</si>
  <si>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</si>
  <si>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</si>
  <si>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</si>
  <si>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</si>
  <si>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</si>
  <si>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</si>
  <si>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</si>
  <si>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</si>
  <si>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</si>
  <si>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</si>
  <si>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</si>
  <si>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</si>
  <si>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</si>
  <si>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</si>
  <si>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</si>
  <si>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</si>
  <si>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</si>
  <si>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</si>
  <si>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</si>
  <si>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</si>
  <si>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</si>
  <si>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</si>
  <si>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</si>
  <si>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</si>
  <si>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</si>
  <si>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</si>
  <si>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</si>
  <si>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</si>
  <si>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</si>
  <si>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</si>
  <si>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</si>
  <si>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</si>
  <si>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</si>
  <si>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</si>
  <si>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</si>
  <si>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</si>
  <si>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</si>
  <si>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</si>
  <si>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</si>
  <si>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</si>
  <si>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</si>
  <si>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</si>
  <si>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</si>
  <si>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</si>
  <si>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</si>
  <si>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</si>
  <si>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</si>
  <si>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</si>
  <si>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</si>
  <si>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</si>
  <si>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</si>
  <si>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</si>
  <si>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</si>
  <si>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</si>
  <si>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</si>
  <si>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</si>
  <si>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</si>
  <si>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</si>
  <si>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</si>
  <si>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</si>
  <si>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</si>
  <si>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</si>
  <si>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</si>
  <si>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</si>
  <si>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</si>
  <si>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</si>
  <si>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</si>
  <si>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</si>
  <si>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</si>
  <si>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</si>
  <si>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</si>
  <si>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</si>
  <si>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</si>
  <si>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</si>
  <si>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</si>
  <si>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</si>
  <si>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</si>
  <si>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</si>
  <si>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</si>
  <si>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</si>
  <si>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</si>
  <si>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</si>
  <si>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</si>
  <si>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</si>
  <si>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</si>
  <si>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</si>
  <si>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</si>
  <si>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</si>
  <si>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</si>
  <si>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</si>
  <si>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</si>
  <si>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</si>
  <si>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</si>
  <si>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</si>
  <si>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</si>
  <si>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</si>
  <si>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</si>
  <si>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</si>
  <si>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</si>
  <si>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</si>
  <si>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</si>
  <si>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</si>
  <si>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</si>
  <si>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</si>
  <si>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</si>
  <si>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</si>
  <si>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</si>
  <si>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</si>
  <si>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</si>
  <si>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</si>
  <si>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</si>
  <si>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</si>
  <si>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</si>
  <si>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</si>
  <si>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</si>
  <si>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</si>
  <si>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</si>
  <si>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</si>
  <si>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</si>
  <si>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</si>
  <si>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</si>
  <si>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</si>
  <si>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</si>
  <si>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</si>
  <si>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</si>
  <si>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</si>
  <si>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</si>
  <si>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</si>
  <si>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</si>
  <si>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</si>
  <si>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</si>
  <si>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</si>
  <si>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</si>
  <si>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</si>
  <si>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</si>
  <si>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</si>
  <si>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</si>
  <si>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</si>
  <si>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</si>
  <si>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</si>
  <si>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</si>
  <si>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</si>
  <si>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</si>
  <si>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</si>
  <si>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</si>
  <si>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</si>
  <si>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</si>
  <si>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</si>
  <si>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</si>
  <si>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</si>
  <si>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</si>
  <si>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</si>
  <si>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</si>
  <si>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</si>
  <si>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</si>
  <si>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</si>
  <si>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</si>
  <si>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</si>
  <si>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</si>
  <si>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</si>
  <si>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</si>
  <si>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</si>
  <si>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</si>
  <si>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</si>
  <si>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</si>
  <si>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</si>
  <si>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</si>
  <si>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</si>
  <si>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</si>
  <si>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</si>
  <si>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</si>
  <si>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</si>
  <si>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</si>
  <si>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</si>
  <si>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</si>
  <si>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</si>
  <si>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</si>
  <si>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</si>
  <si>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</si>
  <si>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</si>
  <si>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</si>
  <si>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</si>
  <si>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</si>
  <si>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</si>
  <si>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</si>
  <si>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</si>
  <si>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</si>
  <si>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</si>
  <si>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</si>
  <si>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</si>
  <si>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</si>
  <si>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</si>
  <si>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</si>
  <si>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</si>
  <si>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</si>
  <si>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</si>
  <si>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</si>
  <si>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</si>
  <si>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</si>
  <si>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</si>
  <si>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</si>
  <si>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</si>
  <si>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</si>
  <si>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</si>
  <si>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</si>
  <si>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</si>
  <si>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</si>
  <si>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</si>
  <si>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</si>
  <si>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</si>
  <si>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</si>
  <si>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</si>
  <si>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</si>
  <si>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</si>
  <si>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</si>
  <si>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</si>
  <si>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</si>
  <si>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</si>
  <si>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</si>
  <si>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</si>
  <si>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</si>
  <si>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</si>
  <si>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</si>
  <si>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</si>
  <si>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</si>
  <si>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</si>
  <si>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</si>
  <si>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</si>
  <si>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</si>
  <si>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</si>
  <si>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</si>
  <si>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</si>
  <si>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</si>
  <si>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</si>
  <si>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</si>
  <si>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</si>
  <si>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</si>
  <si>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</si>
  <si>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</si>
  <si>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</si>
  <si>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</si>
  <si>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</si>
  <si>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</si>
  <si>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</si>
  <si>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</si>
  <si>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</si>
  <si>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</si>
  <si>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</si>
  <si>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</si>
  <si>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</si>
  <si>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</si>
  <si>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</si>
  <si>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</si>
  <si>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</si>
  <si>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</si>
  <si>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</si>
  <si>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</si>
  <si>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</si>
  <si>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</si>
  <si>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</si>
  <si>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</si>
  <si>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</si>
  <si>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</si>
  <si>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</si>
  <si>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</si>
  <si>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</si>
  <si>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</si>
  <si>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</si>
  <si>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</si>
  <si>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</si>
  <si>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</si>
  <si>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</si>
  <si>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</si>
  <si>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</si>
  <si>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</si>
  <si>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</si>
  <si>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</si>
  <si>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</si>
  <si>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</si>
  <si>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</si>
  <si>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</si>
  <si>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</si>
  <si>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</si>
  <si>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</si>
  <si>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</si>
  <si>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</si>
  <si>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</si>
  <si>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</si>
  <si>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</si>
  <si>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</si>
  <si>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</si>
  <si>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</si>
  <si>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</si>
  <si>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</si>
  <si>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</si>
  <si>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</si>
  <si>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</si>
  <si>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</si>
  <si>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</si>
  <si>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</si>
  <si>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</si>
  <si>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</si>
  <si>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</si>
  <si>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</si>
  <si>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</si>
  <si>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</si>
  <si>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</si>
  <si>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</si>
  <si>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</si>
  <si>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</si>
  <si>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</si>
  <si>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</si>
  <si>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</si>
  <si>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</si>
  <si>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</si>
  <si>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</si>
  <si>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</si>
  <si>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</si>
  <si>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</si>
  <si>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</si>
  <si>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</si>
  <si>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</si>
  <si>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</si>
  <si>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</si>
  <si>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</si>
  <si>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</si>
  <si>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</si>
  <si>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</si>
  <si>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</si>
  <si>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</si>
  <si>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</si>
  <si>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</si>
  <si>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</si>
  <si>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</si>
  <si>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</si>
  <si>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</si>
  <si>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</si>
  <si>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</si>
  <si>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</si>
  <si>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</si>
  <si>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</si>
  <si>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</si>
  <si>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</si>
  <si>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</si>
  <si>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</si>
  <si>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</si>
  <si>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</si>
  <si>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</si>
  <si>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</si>
  <si>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</si>
  <si>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</si>
  <si>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</si>
  <si>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</si>
  <si>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</si>
  <si>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</si>
  <si>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</si>
  <si>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</si>
  <si>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</si>
  <si>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</si>
  <si>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</si>
  <si>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</si>
  <si>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</si>
  <si>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</si>
  <si>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</si>
  <si>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</si>
  <si>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</si>
  <si>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</si>
  <si>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</si>
  <si>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</si>
  <si>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</si>
  <si>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</si>
  <si>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</si>
  <si>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</si>
  <si>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</si>
  <si>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</si>
  <si>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</si>
  <si>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</si>
  <si>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</si>
  <si>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</si>
  <si>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</si>
  <si>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</si>
  <si>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</si>
  <si>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</si>
  <si>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</si>
  <si>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</si>
  <si>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</si>
  <si>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</si>
  <si>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</si>
  <si>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</si>
  <si>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</si>
  <si>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</si>
  <si>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</si>
  <si>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</si>
  <si>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</si>
  <si>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</si>
  <si>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</si>
  <si>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</si>
  <si>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</si>
  <si>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</si>
  <si>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</si>
  <si>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</si>
  <si>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</si>
  <si>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</si>
  <si>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</si>
  <si>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</si>
  <si>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</si>
  <si>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</si>
  <si>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</si>
  <si>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</si>
  <si>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</si>
  <si>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</si>
  <si>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</si>
  <si>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</si>
  <si>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</si>
  <si>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</si>
  <si>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</si>
  <si>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</si>
  <si>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</si>
  <si>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</si>
  <si>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</si>
  <si>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</si>
  <si>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</si>
  <si>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</si>
  <si>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</si>
  <si>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</si>
  <si>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</si>
  <si>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</si>
  <si>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</si>
  <si>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</si>
  <si>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</si>
  <si>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</si>
  <si>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</si>
  <si>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</si>
  <si>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</si>
  <si>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</si>
  <si>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</si>
  <si>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</si>
  <si>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</si>
  <si>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</si>
  <si>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</si>
  <si>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</si>
  <si>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</si>
  <si>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</si>
  <si>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</si>
  <si>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</si>
  <si>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</si>
  <si>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</si>
  <si>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</si>
  <si>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</si>
  <si>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</si>
  <si>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</si>
  <si>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</si>
  <si>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</si>
  <si>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</si>
  <si>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</si>
  <si>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</si>
  <si>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</si>
  <si>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</si>
  <si>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</si>
  <si>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</si>
  <si>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</si>
  <si>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</si>
  <si>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</si>
  <si>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</si>
  <si>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</si>
  <si>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</si>
  <si>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</si>
  <si>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</si>
  <si>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</si>
  <si>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</si>
  <si>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</si>
  <si>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</si>
  <si>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</si>
  <si>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</si>
  <si>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</si>
  <si>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</si>
  <si>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</si>
  <si>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</si>
  <si>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</si>
  <si>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</si>
  <si>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</si>
  <si>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</si>
  <si>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</si>
  <si>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</si>
  <si>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</si>
  <si>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</si>
  <si>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</si>
  <si>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</si>
  <si>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</si>
  <si>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</si>
  <si>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</si>
  <si>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</si>
  <si>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</si>
  <si>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</si>
  <si>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</si>
  <si>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</si>
  <si>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</si>
  <si>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</si>
  <si>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</si>
  <si>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</si>
  <si>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</si>
  <si>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</si>
  <si>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</si>
  <si>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</si>
  <si>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</si>
  <si>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</si>
  <si>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</si>
  <si>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</si>
  <si>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</si>
  <si>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</si>
  <si>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</si>
  <si>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</si>
  <si>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</si>
  <si>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</si>
  <si>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</si>
  <si>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</si>
  <si>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</si>
  <si>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</si>
  <si>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</si>
  <si>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</si>
  <si>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</si>
  <si>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</si>
  <si>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</si>
  <si>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</si>
  <si>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</si>
  <si>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</si>
  <si>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</si>
  <si>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</si>
  <si>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</si>
  <si>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</si>
  <si>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</si>
  <si>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</si>
  <si>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</si>
  <si>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</si>
  <si>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</si>
  <si>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</si>
  <si>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</si>
  <si>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</si>
  <si>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</si>
  <si>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</si>
  <si>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</si>
  <si>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</si>
  <si>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</si>
  <si>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</si>
  <si>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</si>
  <si>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</si>
  <si>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</si>
  <si>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</si>
  <si>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</si>
  <si>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</si>
  <si>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</si>
  <si>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</si>
  <si>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</si>
  <si>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</si>
  <si>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</si>
  <si>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</si>
  <si>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</si>
  <si>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</si>
  <si>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</si>
  <si>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</si>
  <si>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</si>
  <si>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</si>
  <si>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</si>
  <si>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</si>
  <si>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</si>
  <si>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</si>
  <si>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</si>
  <si>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</si>
  <si>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</si>
  <si>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</si>
  <si>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</si>
  <si>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</si>
  <si>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</si>
  <si>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</si>
  <si>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</si>
  <si>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</si>
  <si>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</si>
  <si>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</si>
  <si>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</si>
  <si>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</si>
  <si>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</si>
  <si>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</si>
  <si>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</si>
  <si>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</si>
  <si>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</si>
  <si>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</si>
  <si>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</si>
  <si>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</si>
  <si>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</si>
  <si>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</si>
  <si>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</si>
  <si>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</si>
  <si>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</si>
  <si>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</si>
  <si>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</si>
  <si>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</si>
  <si>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</si>
  <si>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</si>
  <si>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</si>
  <si>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</si>
  <si>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</si>
  <si>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</si>
  <si>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</si>
  <si>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</si>
  <si>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</si>
  <si>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</si>
  <si>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</si>
  <si>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</si>
  <si>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</si>
  <si>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</si>
  <si>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</si>
  <si>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</si>
  <si>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</si>
  <si>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</si>
  <si>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</si>
  <si>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</si>
  <si>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</si>
  <si>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</si>
  <si>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</si>
  <si>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</si>
  <si>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</si>
  <si>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</si>
  <si>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</si>
  <si>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</si>
  <si>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</si>
  <si>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</si>
  <si>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</si>
  <si>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</si>
  <si>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</si>
  <si>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</si>
  <si>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</si>
  <si>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</si>
  <si>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</si>
  <si>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</si>
  <si>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</si>
  <si>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</si>
  <si>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</si>
  <si>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</si>
  <si>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</si>
  <si>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</si>
  <si>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</si>
  <si>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</si>
  <si>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</si>
  <si>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</si>
  <si>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</si>
  <si>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</si>
  <si>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</si>
  <si>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</si>
  <si>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</si>
  <si>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</si>
  <si>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</si>
  <si>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</si>
  <si>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</si>
  <si>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</si>
  <si>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</si>
  <si>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</si>
  <si>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</si>
  <si>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</si>
  <si>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</si>
  <si>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</si>
  <si>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</si>
  <si>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</si>
  <si>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</si>
  <si>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</si>
  <si>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</si>
  <si>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</si>
  <si>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</si>
  <si>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</si>
  <si>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</si>
  <si>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</si>
  <si>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</si>
  <si>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</si>
  <si>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</si>
  <si>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</si>
  <si>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</si>
  <si>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</si>
  <si>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</si>
  <si>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</si>
  <si>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</si>
  <si>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</si>
  <si>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</si>
  <si>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</si>
  <si>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</si>
  <si>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</si>
  <si>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</si>
  <si>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</si>
  <si>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</si>
  <si>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</si>
  <si>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</si>
  <si>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</si>
  <si>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</si>
  <si>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</si>
  <si>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</si>
  <si>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</si>
  <si>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</si>
  <si>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</si>
  <si>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</si>
  <si>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</si>
  <si>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</si>
  <si>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</si>
  <si>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</si>
  <si>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</si>
  <si>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</si>
  <si>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</si>
  <si>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</si>
  <si>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</si>
  <si>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</si>
  <si>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</si>
  <si>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</si>
  <si>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</si>
  <si>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</si>
  <si>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</si>
  <si>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</si>
  <si>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</si>
  <si>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</si>
  <si>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</si>
  <si>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</si>
  <si>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</si>
  <si>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</si>
  <si>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</si>
  <si>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</si>
  <si>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</si>
  <si>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</si>
  <si>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</si>
  <si>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</si>
  <si>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</si>
  <si>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</si>
  <si>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</si>
  <si>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</si>
  <si>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</si>
  <si>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</si>
  <si>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</si>
  <si>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</si>
  <si>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</si>
  <si>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</si>
  <si>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</si>
  <si>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</si>
  <si>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</si>
  <si>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</si>
  <si>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</si>
  <si>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</si>
  <si>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</si>
  <si>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</si>
  <si>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</si>
  <si>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</si>
  <si>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</si>
  <si>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</si>
  <si>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</si>
  <si>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</si>
  <si>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</si>
  <si>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</si>
  <si>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</si>
  <si>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</si>
  <si>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</si>
  <si>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</si>
  <si>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</si>
  <si>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</si>
  <si>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</si>
  <si>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</si>
  <si>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</si>
  <si>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</si>
  <si>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</si>
  <si>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</si>
  <si>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</si>
  <si>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</si>
  <si>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</si>
  <si>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</si>
  <si>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</si>
  <si>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</si>
  <si>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</si>
  <si>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</si>
  <si>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</si>
  <si>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</si>
  <si>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</si>
  <si>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</si>
  <si>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</si>
  <si>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</si>
  <si>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</si>
  <si>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</si>
  <si>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</si>
  <si>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</si>
  <si>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</si>
  <si>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</si>
  <si>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</si>
  <si>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</si>
  <si>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</si>
  <si>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</si>
  <si>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</si>
  <si>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</si>
  <si>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</si>
  <si>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</si>
  <si>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</si>
  <si>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</si>
  <si>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</si>
  <si>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</si>
  <si>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</si>
  <si>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</si>
  <si>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</si>
  <si>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</si>
  <si>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</si>
  <si>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</si>
  <si>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</si>
  <si>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</si>
  <si>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</si>
  <si>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</si>
  <si>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</si>
  <si>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</si>
  <si>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</si>
  <si>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</si>
  <si>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</si>
  <si>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</si>
  <si>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</si>
  <si>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</si>
  <si>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</si>
  <si>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</si>
  <si>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</si>
  <si>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</si>
  <si>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</si>
  <si>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</si>
  <si>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</si>
  <si>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</si>
  <si>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</si>
  <si>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</si>
  <si>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</si>
  <si>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</si>
  <si>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</si>
  <si>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</si>
  <si>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</si>
  <si>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</si>
  <si>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</si>
  <si>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</si>
  <si>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</si>
  <si>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</si>
  <si>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</si>
  <si>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</si>
  <si>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</si>
  <si>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</si>
  <si>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</si>
  <si>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</si>
  <si>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</si>
  <si>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</si>
  <si>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</si>
  <si>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</si>
  <si>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</si>
  <si>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</si>
  <si>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</si>
  <si>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</si>
  <si>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</si>
  <si>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</si>
  <si>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</si>
  <si>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</si>
  <si>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</si>
  <si>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</si>
  <si>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</si>
  <si>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</si>
  <si>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</si>
  <si>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</si>
  <si>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</si>
  <si>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</si>
  <si>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</si>
  <si>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</si>
  <si>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</si>
  <si>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</si>
  <si>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</si>
  <si>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</si>
  <si>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</si>
  <si>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</si>
  <si>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</si>
  <si>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</si>
  <si>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</si>
  <si>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</si>
  <si>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</si>
  <si>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</si>
  <si>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</si>
  <si>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</si>
  <si>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</si>
  <si>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</si>
  <si>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</si>
  <si>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</si>
  <si>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</si>
  <si>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</si>
  <si>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</si>
  <si>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</si>
  <si>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</si>
  <si>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</si>
  <si>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</si>
  <si>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</si>
  <si>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</si>
  <si>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</si>
  <si>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</si>
  <si>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</si>
  <si>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</si>
  <si>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</si>
  <si>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</si>
  <si>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</si>
  <si>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</si>
  <si>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</si>
  <si>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</si>
  <si>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</si>
  <si>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</si>
  <si>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</si>
  <si>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</si>
  <si>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</si>
  <si>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</si>
  <si>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</si>
  <si>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</si>
  <si>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</si>
  <si>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</si>
  <si>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</si>
  <si>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</si>
  <si>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</si>
  <si>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</si>
  <si>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</si>
  <si>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</si>
  <si>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</si>
  <si>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</si>
  <si>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</si>
  <si>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</si>
  <si>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</si>
  <si>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</si>
  <si>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</si>
  <si>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</si>
  <si>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</si>
  <si>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</si>
  <si>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</si>
  <si>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</si>
  <si>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</si>
  <si>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</si>
  <si>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</si>
  <si>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</si>
  <si>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</si>
  <si>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</si>
  <si>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</si>
  <si>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</si>
  <si>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</si>
  <si>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</si>
  <si>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</si>
  <si>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</si>
  <si>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</si>
  <si>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</si>
  <si>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</si>
  <si>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</si>
  <si>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</si>
  <si>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</si>
  <si>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</si>
  <si>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</si>
  <si>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</si>
  <si>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</si>
  <si>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</si>
  <si>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</si>
  <si>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</si>
  <si>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</si>
  <si>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</si>
  <si>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</si>
  <si>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</si>
  <si>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</si>
  <si>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</si>
  <si>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</si>
  <si>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</si>
  <si>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</si>
  <si>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</si>
  <si>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</si>
  <si>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</si>
  <si>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</si>
  <si>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</si>
  <si>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</si>
  <si>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</si>
  <si>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</si>
  <si>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</si>
  <si>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</si>
  <si>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</si>
  <si>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</si>
  <si>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</si>
  <si>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</si>
  <si>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</si>
  <si>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</si>
  <si>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</si>
  <si>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</si>
  <si>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</si>
  <si>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</si>
  <si>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</si>
  <si>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</si>
  <si>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</si>
  <si>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</si>
  <si>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</si>
  <si>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</si>
  <si>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</si>
  <si>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</si>
  <si>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</si>
  <si>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</si>
  <si>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</si>
  <si>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</si>
  <si>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</si>
  <si>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</si>
  <si>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</si>
  <si>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</si>
  <si>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</si>
  <si>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</si>
  <si>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</si>
  <si>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</si>
  <si>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</si>
  <si>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</si>
  <si>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</si>
  <si>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</si>
  <si>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</si>
  <si>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</si>
  <si>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</si>
  <si>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</si>
  <si>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</si>
  <si>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</si>
  <si>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</si>
  <si>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</si>
  <si>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</si>
  <si>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</si>
  <si>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</si>
  <si>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</si>
  <si>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</si>
  <si>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</si>
  <si>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</si>
  <si>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</si>
  <si>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</si>
  <si>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</si>
  <si>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</si>
  <si>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</si>
  <si>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</si>
  <si>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</si>
  <si>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</si>
  <si>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</si>
  <si>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</si>
  <si>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</si>
  <si>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</si>
  <si>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</si>
  <si>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</si>
  <si>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</si>
  <si>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</si>
  <si>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</si>
  <si>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</si>
  <si>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</si>
  <si>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</si>
  <si>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</si>
  <si>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</si>
  <si>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</si>
  <si>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</si>
  <si>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</si>
  <si>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</si>
  <si>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</si>
  <si>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</si>
  <si>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</si>
  <si>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</si>
  <si>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</si>
  <si>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</si>
  <si>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</si>
  <si>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</si>
  <si>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</si>
  <si>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</si>
  <si>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</si>
  <si>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</si>
  <si>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</si>
  <si>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</si>
  <si>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</si>
  <si>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</si>
  <si>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</si>
  <si>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</si>
  <si>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</si>
  <si>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</si>
  <si>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</si>
  <si>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</si>
  <si>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</si>
  <si>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</si>
  <si>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</si>
  <si>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</si>
  <si>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</si>
  <si>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</si>
  <si>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</si>
  <si>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</si>
  <si>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</si>
  <si>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</si>
  <si>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</si>
  <si>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</si>
  <si>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</si>
  <si>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</si>
  <si>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</si>
  <si>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</si>
  <si>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</si>
  <si>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</si>
  <si>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</si>
  <si>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</si>
  <si>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</si>
  <si>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</si>
  <si>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</si>
  <si>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</si>
  <si>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</si>
  <si>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</si>
  <si>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</si>
  <si>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</si>
  <si>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</si>
  <si>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</si>
  <si>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</si>
  <si>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</si>
  <si>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</si>
  <si>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</si>
  <si>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</si>
  <si>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</si>
  <si>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</si>
  <si>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</si>
  <si>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</si>
  <si>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</si>
  <si>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</si>
  <si>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</si>
  <si>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</si>
  <si>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</si>
  <si>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</si>
  <si>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</si>
  <si>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</si>
  <si>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</si>
  <si>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</si>
  <si>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</si>
  <si>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</si>
  <si>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</si>
  <si>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</si>
  <si>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</si>
  <si>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</si>
  <si>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</si>
  <si>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</si>
  <si>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</si>
  <si>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</si>
  <si>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</si>
  <si>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</si>
  <si>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</si>
  <si>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</si>
  <si>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</si>
  <si>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</si>
  <si>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</si>
  <si>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</si>
  <si>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</si>
  <si>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</si>
  <si>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</si>
  <si>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</si>
  <si>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</si>
  <si>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</si>
  <si>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</si>
  <si>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</si>
  <si>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</si>
  <si>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</si>
  <si>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</si>
  <si>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</si>
  <si>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</si>
  <si>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</si>
  <si>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</si>
  <si>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</si>
  <si>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</si>
  <si>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</si>
  <si>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</si>
  <si>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</si>
  <si>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</si>
  <si>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</si>
  <si>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</si>
  <si>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</si>
  <si>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</si>
  <si>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</si>
  <si>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</si>
  <si>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</si>
  <si>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</si>
  <si>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</si>
  <si>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</si>
  <si>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</si>
  <si>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</si>
  <si>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</si>
  <si>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</si>
  <si>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</si>
  <si>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</si>
  <si>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</si>
  <si>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</si>
  <si>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</si>
  <si>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</si>
  <si>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</si>
  <si>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</si>
  <si>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</si>
  <si>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</si>
  <si>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</si>
  <si>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</si>
  <si>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</si>
  <si>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</si>
  <si>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</si>
  <si>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</si>
  <si>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</si>
  <si>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</si>
  <si>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</si>
  <si>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</si>
  <si>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</si>
  <si>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</si>
  <si>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</si>
  <si>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</si>
  <si>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</si>
  <si>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</si>
  <si>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</si>
  <si>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</si>
  <si>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</si>
  <si>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</si>
  <si>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</si>
  <si>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</si>
  <si>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</si>
  <si>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</si>
  <si>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</si>
  <si>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</si>
  <si>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</si>
  <si>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</si>
  <si>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</si>
  <si>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</si>
  <si>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</si>
  <si>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</si>
  <si>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</si>
  <si>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</si>
  <si>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</si>
  <si>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</si>
  <si>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</si>
  <si>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</si>
  <si>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</si>
  <si>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</si>
  <si>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</si>
  <si>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</si>
  <si>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</si>
  <si>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</si>
  <si>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</si>
  <si>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</si>
  <si>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</si>
  <si>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</si>
  <si>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</si>
  <si>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</si>
  <si>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</si>
  <si>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</si>
  <si>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</si>
  <si>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</si>
  <si>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</si>
  <si>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</si>
  <si>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</si>
  <si>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</si>
  <si>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</si>
  <si>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</si>
  <si>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</si>
  <si>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</si>
  <si>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</si>
  <si>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</si>
  <si>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</si>
  <si>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</si>
  <si>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</si>
  <si>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</si>
  <si>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</si>
  <si>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</si>
  <si>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</si>
  <si>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</si>
  <si>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</si>
  <si>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</si>
  <si>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</si>
  <si>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</si>
  <si>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</si>
  <si>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</si>
  <si>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</si>
  <si>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</si>
  <si>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</si>
  <si>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</si>
  <si>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</si>
  <si>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</si>
  <si>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</si>
  <si>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</si>
  <si>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</si>
  <si>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</si>
  <si>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</si>
  <si>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</si>
  <si>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</si>
  <si>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</si>
  <si>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</si>
  <si>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</si>
  <si>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</si>
  <si>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</si>
  <si>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</si>
  <si>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</si>
  <si>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</si>
  <si>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</si>
  <si>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</si>
  <si>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</si>
  <si>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</si>
  <si>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</si>
  <si>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</si>
  <si>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</si>
  <si>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</si>
  <si>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</si>
  <si>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</si>
  <si>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</si>
  <si>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</si>
  <si>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</si>
  <si>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</si>
  <si>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</si>
  <si>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</si>
  <si>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</si>
  <si>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</si>
  <si>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</si>
  <si>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</si>
  <si>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</si>
  <si>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</si>
  <si>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</si>
  <si>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</si>
  <si>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</si>
  <si>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</si>
  <si>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</si>
  <si>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</si>
  <si>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</si>
  <si>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</si>
  <si>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</si>
  <si>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</si>
  <si>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</si>
  <si>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</si>
  <si>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</si>
  <si>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</si>
  <si>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</si>
  <si>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</si>
  <si>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</si>
  <si>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</si>
  <si>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</si>
  <si>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</si>
  <si>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</si>
  <si>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</si>
  <si>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</si>
  <si>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</si>
  <si>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</si>
  <si>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</si>
  <si>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</si>
  <si>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</si>
  <si>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</si>
  <si>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</si>
  <si>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</si>
  <si>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</si>
  <si>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</si>
  <si>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</si>
  <si>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</si>
  <si>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</si>
  <si>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</si>
  <si>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</si>
  <si>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</si>
  <si>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</si>
  <si>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</si>
  <si>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</si>
  <si>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</si>
  <si>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</si>
  <si>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</si>
  <si>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</si>
  <si>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</si>
  <si>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</si>
  <si>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</si>
  <si>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</si>
  <si>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</si>
  <si>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</si>
  <si>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</si>
  <si>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</si>
  <si>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</si>
  <si>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</si>
  <si>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</si>
  <si>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</si>
  <si>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</si>
  <si>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</si>
  <si>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</si>
  <si>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</si>
  <si>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</si>
  <si>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</si>
  <si>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</si>
  <si>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</si>
  <si>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</si>
  <si>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</si>
  <si>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</si>
  <si>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</si>
  <si>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</si>
  <si>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</si>
  <si>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</si>
  <si>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</si>
  <si>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</si>
  <si>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</si>
  <si>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</si>
  <si>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</si>
  <si>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</si>
  <si>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</si>
  <si>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</si>
  <si>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</si>
  <si>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</si>
  <si>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</si>
  <si>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</si>
  <si>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</si>
  <si>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</si>
  <si>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</si>
  <si>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</si>
  <si>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</si>
  <si>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</si>
  <si>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</si>
  <si>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</si>
  <si>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</si>
  <si>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</si>
  <si>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</si>
  <si>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</si>
  <si>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</si>
  <si>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</si>
  <si>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</si>
  <si>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</si>
  <si>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</si>
  <si>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</si>
  <si>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</si>
  <si>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</si>
  <si>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</si>
  <si>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</si>
  <si>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</si>
  <si>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</si>
  <si>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</si>
  <si>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</si>
  <si>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</si>
  <si>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</si>
  <si>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</si>
  <si>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</si>
  <si>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</si>
  <si>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</si>
  <si>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</si>
  <si>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</si>
  <si>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</si>
  <si>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</si>
  <si>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</si>
  <si>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</si>
  <si>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</si>
  <si>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</si>
  <si>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</si>
  <si>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</si>
  <si>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</si>
  <si>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</si>
  <si>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</si>
  <si>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</si>
  <si>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</si>
  <si>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</si>
  <si>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</si>
  <si>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</si>
  <si>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</si>
  <si>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</si>
  <si>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</si>
  <si>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</si>
  <si>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</si>
  <si>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</si>
  <si>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</si>
  <si>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</si>
  <si>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</si>
  <si>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</si>
  <si>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</si>
  <si>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</si>
  <si>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</si>
  <si>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</si>
  <si>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</si>
  <si>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</si>
  <si>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</si>
  <si>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</si>
  <si>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</si>
  <si>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</si>
  <si>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</si>
  <si>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</si>
  <si>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</si>
  <si>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</si>
  <si>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</si>
  <si>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</si>
  <si>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</si>
  <si>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</si>
  <si>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</si>
  <si>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</si>
  <si>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</si>
  <si>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</si>
  <si>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</si>
  <si>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</si>
  <si>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</si>
  <si>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</si>
  <si>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</si>
  <si>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</si>
  <si>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</si>
  <si>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</si>
  <si>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</si>
  <si>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</si>
  <si>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</si>
  <si>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</si>
  <si>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</si>
  <si>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</si>
  <si>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</si>
  <si>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</si>
  <si>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</si>
  <si>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</si>
  <si>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</si>
  <si>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</si>
  <si>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</si>
  <si>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</si>
  <si>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</si>
  <si>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</si>
  <si>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</si>
  <si>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</si>
  <si>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</si>
  <si>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</si>
  <si>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</si>
  <si>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</si>
  <si>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</si>
  <si>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</si>
  <si>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</si>
  <si>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</si>
  <si>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</si>
  <si>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</si>
  <si>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</si>
  <si>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</si>
  <si>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</si>
  <si>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</si>
  <si>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</si>
  <si>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</si>
  <si>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</si>
  <si>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</si>
  <si>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</si>
  <si>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</si>
  <si>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</si>
  <si>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</si>
  <si>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</si>
  <si>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</si>
  <si>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</si>
  <si>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</si>
  <si>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</si>
  <si>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</si>
  <si>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</si>
  <si>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</si>
  <si>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</si>
  <si>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</si>
  <si>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</si>
  <si>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</si>
  <si>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</si>
  <si>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</si>
  <si>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</si>
  <si>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</si>
  <si>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</si>
  <si>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</si>
  <si>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</si>
  <si>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</si>
  <si>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</si>
  <si>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</si>
  <si>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</si>
  <si>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</si>
  <si>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</si>
  <si>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</si>
  <si>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</si>
  <si>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</si>
  <si>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</si>
  <si>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</si>
  <si>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</si>
  <si>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</si>
  <si>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</si>
  <si>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</si>
  <si>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</si>
  <si>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</si>
  <si>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</si>
  <si>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</si>
  <si>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</si>
  <si>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</si>
  <si>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</si>
  <si>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</si>
  <si>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</si>
  <si>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</si>
  <si>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</si>
  <si>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</si>
  <si>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</si>
  <si>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</si>
  <si>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</si>
  <si>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</si>
  <si>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</si>
  <si>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</si>
  <si>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</si>
  <si>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</si>
  <si>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</si>
  <si>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</si>
  <si>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</si>
  <si>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</si>
  <si>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</si>
  <si>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</si>
  <si>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</si>
  <si>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</si>
  <si>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</si>
  <si>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</si>
  <si>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</si>
  <si>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</si>
  <si>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</si>
  <si>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</si>
  <si>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</si>
  <si>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</si>
  <si>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</si>
  <si>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</si>
  <si>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</si>
  <si>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</si>
  <si>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</si>
  <si>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</si>
  <si>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</si>
  <si>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</si>
  <si>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</si>
  <si>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</si>
  <si>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</si>
  <si>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</si>
  <si>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</si>
  <si>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</si>
  <si>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</si>
  <si>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</si>
  <si>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</si>
  <si>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</si>
  <si>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</si>
  <si>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</si>
  <si>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</si>
  <si>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</si>
  <si>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</si>
  <si>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</si>
  <si>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</si>
  <si>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</si>
  <si>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</si>
  <si>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</si>
  <si>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</si>
  <si>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</si>
  <si>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</si>
  <si>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</si>
  <si>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</si>
  <si>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</si>
  <si>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</si>
  <si>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</si>
  <si>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</si>
  <si>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</si>
  <si>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</si>
  <si>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</si>
  <si>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</si>
  <si>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</si>
  <si>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</si>
  <si>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</si>
  <si>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</si>
  <si>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</si>
  <si>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</si>
  <si>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</si>
  <si>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</si>
  <si>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</si>
  <si>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</si>
  <si>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</si>
  <si>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</si>
  <si>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</si>
  <si>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</si>
  <si>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</si>
  <si>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</si>
  <si>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</si>
  <si>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</si>
  <si>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</si>
  <si>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</si>
  <si>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</si>
  <si>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</si>
  <si>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</si>
  <si>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</si>
  <si>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</si>
  <si>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</si>
  <si>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</si>
  <si>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</si>
  <si>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</si>
  <si>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</si>
  <si>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</si>
  <si>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</si>
  <si>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</si>
  <si>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</si>
  <si>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</si>
  <si>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</si>
  <si>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</si>
  <si>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</si>
  <si>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</si>
  <si>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</si>
  <si>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</si>
  <si>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</si>
  <si>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</si>
  <si>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</si>
  <si>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</si>
  <si>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</si>
  <si>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</si>
  <si>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</si>
  <si>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</si>
  <si>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</si>
  <si>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</si>
  <si>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</si>
  <si>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</si>
  <si>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</si>
  <si>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</si>
  <si>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</si>
  <si>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</si>
  <si>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</si>
  <si>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</si>
  <si>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</si>
  <si>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</si>
  <si>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</si>
  <si>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</si>
  <si>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</si>
  <si>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</si>
  <si>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</si>
  <si>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</si>
  <si>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</si>
  <si>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</si>
  <si>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</si>
  <si>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</si>
  <si>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</si>
  <si>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</si>
  <si>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</si>
  <si>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</si>
  <si>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</si>
  <si>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</si>
  <si>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</si>
  <si>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</si>
  <si>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</si>
  <si>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</si>
  <si>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</si>
  <si>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</si>
  <si>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</si>
  <si>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</si>
  <si>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</si>
  <si>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</si>
  <si>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</si>
  <si>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</si>
  <si>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</si>
  <si>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</si>
  <si>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</si>
  <si>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</si>
  <si>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</si>
  <si>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</si>
  <si>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</si>
  <si>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</si>
  <si>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</si>
  <si>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</si>
  <si>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</si>
  <si>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</si>
  <si>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</si>
  <si>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</si>
  <si>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</si>
  <si>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</si>
  <si>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</si>
  <si>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</si>
  <si>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</si>
  <si>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</si>
  <si>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</si>
  <si>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</si>
  <si>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</si>
  <si>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</si>
  <si>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</si>
  <si>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</si>
  <si>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</si>
  <si>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</si>
  <si>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</si>
  <si>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</si>
  <si>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</si>
  <si>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</si>
  <si>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</si>
  <si>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</si>
  <si>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</si>
  <si>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</si>
  <si>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</si>
  <si>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</si>
  <si>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</si>
  <si>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</si>
  <si>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</si>
  <si>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</si>
  <si>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</si>
  <si>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</si>
  <si>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</si>
  <si>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</si>
  <si>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</si>
  <si>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</si>
  <si>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</si>
  <si>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</si>
  <si>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</si>
  <si>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</si>
  <si>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</si>
  <si>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</si>
  <si>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</si>
  <si>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</si>
  <si>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</si>
  <si>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</si>
  <si>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</si>
  <si>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</si>
  <si>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</si>
  <si>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</si>
  <si>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</si>
  <si>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</si>
  <si>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</si>
  <si>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</si>
  <si>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</si>
  <si>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</si>
  <si>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</si>
  <si>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</si>
  <si>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</si>
  <si>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</si>
  <si>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</si>
  <si>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</si>
  <si>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</si>
  <si>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</si>
  <si>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</si>
  <si>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</si>
  <si>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</si>
  <si>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</si>
  <si>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</si>
  <si>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</si>
  <si>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</si>
  <si>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</si>
  <si>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</si>
  <si>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</si>
  <si>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</si>
  <si>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</si>
  <si>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</si>
  <si>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</si>
  <si>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</si>
  <si>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</si>
  <si>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</si>
  <si>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</si>
  <si>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</si>
  <si>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</si>
  <si>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</si>
  <si>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</si>
  <si>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</si>
  <si>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</si>
  <si>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</si>
  <si>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</si>
  <si>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</si>
  <si>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</si>
  <si>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</si>
  <si>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</si>
  <si>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</si>
  <si>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</si>
  <si>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</si>
  <si>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</si>
  <si>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</si>
  <si>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</si>
  <si>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</si>
  <si>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</si>
  <si>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</si>
  <si>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</si>
  <si>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</si>
  <si>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</si>
  <si>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</si>
  <si>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</si>
  <si>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</si>
  <si>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</si>
  <si>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</si>
  <si>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</si>
  <si>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</si>
  <si>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</si>
  <si>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</si>
  <si>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</si>
  <si>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</si>
  <si>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</si>
  <si>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</si>
  <si>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</si>
  <si>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</si>
  <si>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</si>
  <si>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</si>
  <si>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</si>
  <si>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</si>
  <si>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</si>
  <si>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</si>
  <si>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</si>
  <si>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</si>
  <si>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</si>
  <si>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</si>
  <si>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</si>
  <si>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</si>
  <si>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</si>
  <si>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</si>
  <si>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</si>
  <si>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</si>
  <si>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</si>
  <si>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</si>
  <si>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</si>
  <si>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</si>
  <si>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</si>
  <si>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</si>
  <si>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</si>
  <si>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</si>
  <si>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</si>
  <si>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</si>
  <si>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</si>
  <si>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</si>
  <si>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</si>
  <si>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</si>
  <si>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</si>
  <si>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</si>
  <si>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</si>
  <si>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</si>
  <si>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</si>
  <si>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</si>
  <si>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</si>
  <si>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</si>
  <si>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</si>
  <si>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</si>
  <si>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</si>
  <si>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</si>
  <si>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</si>
  <si>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</si>
  <si>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</si>
  <si>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</si>
  <si>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</si>
  <si>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</si>
  <si>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</si>
  <si>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</si>
  <si>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</si>
  <si>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</si>
  <si>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</si>
  <si>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</si>
  <si>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</si>
  <si>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</si>
  <si>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</si>
  <si>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</si>
  <si>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</si>
  <si>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</si>
  <si>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</si>
  <si>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</si>
  <si>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</si>
  <si>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</si>
  <si>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</si>
  <si>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</si>
  <si>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</si>
  <si>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</si>
  <si>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</si>
  <si>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</si>
  <si>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</si>
  <si>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</si>
  <si>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</si>
  <si>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</si>
  <si>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</si>
  <si>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</si>
  <si>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</si>
  <si>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</si>
  <si>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</si>
  <si>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</si>
  <si>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</si>
  <si>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</si>
  <si>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</si>
  <si>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</si>
  <si>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</si>
  <si>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</si>
  <si>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</si>
  <si>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</si>
  <si>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</si>
  <si>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</si>
  <si>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</si>
  <si>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</si>
  <si>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</si>
  <si>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</si>
  <si>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</si>
  <si>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</si>
  <si>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</si>
  <si>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</si>
  <si>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</si>
  <si>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</si>
  <si>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</si>
  <si>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</si>
  <si>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</si>
  <si>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</si>
  <si>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</si>
  <si>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</si>
  <si>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</si>
  <si>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</si>
  <si>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</si>
  <si>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</si>
  <si>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</si>
  <si>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</si>
  <si>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</si>
  <si>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</si>
  <si>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</si>
  <si>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</si>
  <si>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</si>
  <si>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</si>
  <si>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</si>
  <si>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</si>
  <si>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</si>
  <si>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</si>
  <si>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</si>
  <si>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</si>
  <si>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</si>
  <si>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</si>
  <si>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</si>
  <si>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</si>
  <si>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</si>
  <si>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</si>
  <si>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</si>
  <si>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</si>
  <si>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</si>
  <si>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</si>
  <si>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</si>
  <si>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</si>
  <si>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</si>
  <si>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</si>
  <si>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</si>
  <si>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</si>
  <si>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</si>
  <si>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</si>
  <si>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</si>
  <si>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</si>
  <si>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</si>
  <si>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</si>
  <si>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</si>
  <si>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</si>
  <si>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</si>
  <si>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</si>
  <si>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</si>
  <si>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</si>
  <si>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</si>
  <si>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</si>
  <si>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</si>
  <si>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</si>
  <si>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</si>
  <si>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</si>
  <si>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</si>
  <si>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</si>
  <si>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</si>
  <si>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</si>
  <si>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</si>
  <si>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</si>
  <si>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</si>
  <si>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</si>
  <si>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</si>
  <si>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</si>
  <si>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</si>
  <si>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</si>
  <si>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</si>
  <si>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</si>
  <si>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</si>
  <si>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</si>
  <si>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</si>
  <si>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</si>
  <si>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</si>
  <si>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</si>
  <si>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</si>
  <si>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</si>
  <si>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</si>
  <si>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</si>
  <si>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</si>
  <si>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</si>
  <si>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</si>
  <si>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</si>
  <si>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</si>
  <si>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</si>
  <si>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</si>
  <si>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</si>
  <si>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</si>
  <si>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</si>
  <si>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</si>
  <si>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</si>
  <si>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</si>
  <si>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</si>
  <si>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</si>
  <si>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</si>
  <si>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</si>
  <si>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</si>
  <si>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</si>
  <si>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</si>
  <si>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</si>
  <si>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</si>
  <si>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</si>
  <si>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</si>
  <si>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</si>
  <si>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</si>
  <si>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</si>
  <si>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</si>
  <si>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</si>
  <si>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</si>
  <si>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</si>
  <si>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</si>
  <si>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</si>
  <si>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</si>
  <si>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</si>
  <si>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</si>
  <si>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</si>
  <si>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</si>
  <si>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</si>
  <si>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</si>
  <si>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</si>
  <si>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</si>
  <si>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</si>
  <si>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</si>
  <si>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</si>
  <si>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</si>
  <si>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</si>
  <si>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</si>
  <si>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</si>
  <si>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</si>
  <si>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</si>
  <si>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</si>
  <si>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</si>
  <si>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</si>
  <si>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</si>
  <si>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</si>
  <si>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</si>
  <si>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</si>
  <si>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</si>
  <si>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</si>
  <si>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</si>
  <si>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</si>
  <si>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</si>
  <si>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</si>
  <si>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</si>
  <si>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</si>
  <si>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</si>
  <si>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</si>
  <si>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</si>
  <si>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</si>
  <si>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</si>
  <si>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</si>
  <si>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</si>
  <si>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</si>
  <si>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</si>
  <si>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</si>
  <si>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</si>
  <si>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</si>
  <si>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</si>
  <si>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</si>
  <si>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</si>
  <si>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</si>
  <si>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</si>
  <si>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</si>
  <si>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</si>
  <si>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</si>
  <si>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</si>
  <si>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</si>
  <si>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</si>
  <si>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</si>
  <si>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</si>
  <si>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</si>
  <si>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</si>
  <si>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</si>
  <si>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</si>
  <si>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</si>
  <si>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</si>
  <si>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</si>
  <si>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</si>
  <si>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</si>
  <si>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</si>
  <si>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</si>
  <si>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</si>
  <si>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</si>
  <si>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</si>
  <si>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</si>
  <si>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</si>
  <si>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</si>
  <si>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</si>
  <si>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</si>
  <si>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</si>
  <si>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</si>
  <si>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</si>
  <si>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</si>
  <si>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</si>
  <si>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</si>
  <si>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</si>
  <si>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</si>
  <si>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</si>
  <si>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</si>
  <si>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</si>
  <si>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</si>
  <si>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</si>
  <si>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</si>
  <si>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</si>
  <si>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</si>
  <si>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</si>
  <si>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</si>
  <si>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</si>
  <si>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</si>
  <si>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</si>
  <si>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</si>
  <si>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</si>
  <si>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</si>
  <si>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</si>
  <si>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</si>
  <si>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</si>
  <si>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</si>
  <si>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</si>
  <si>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</si>
  <si>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</si>
  <si>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</si>
  <si>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</si>
  <si>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</si>
  <si>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</si>
  <si>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</si>
  <si>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</si>
  <si>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</si>
  <si>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</si>
  <si>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</si>
  <si>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</si>
  <si>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</si>
  <si>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</si>
  <si>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</si>
  <si>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</si>
  <si>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</si>
  <si>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</si>
  <si>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</si>
  <si>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</si>
  <si>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</si>
  <si>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</si>
  <si>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</si>
  <si>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</si>
  <si>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</si>
  <si>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</si>
  <si>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</si>
  <si>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</si>
  <si>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</si>
  <si>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</si>
  <si>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</si>
  <si>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</si>
  <si>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</si>
  <si>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</si>
  <si>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</si>
  <si>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</si>
  <si>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</si>
  <si>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</si>
  <si>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</si>
  <si>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</si>
  <si>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</si>
  <si>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</si>
  <si>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</si>
  <si>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</si>
  <si>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</si>
  <si>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</si>
  <si>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</si>
  <si>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</si>
  <si>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</si>
  <si>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</si>
  <si>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</si>
  <si>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</si>
  <si>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</si>
  <si>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</si>
  <si>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</si>
  <si>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</si>
  <si>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</si>
  <si>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</si>
  <si>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</si>
  <si>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</si>
  <si>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</si>
  <si>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</si>
  <si>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</si>
  <si>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</si>
  <si>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</si>
  <si>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</si>
  <si>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</si>
  <si>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</si>
  <si>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</si>
  <si>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</si>
  <si>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</si>
  <si>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</si>
  <si>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</si>
  <si>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</si>
  <si>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</si>
  <si>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</si>
  <si>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</si>
  <si>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</si>
  <si>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</si>
  <si>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</si>
  <si>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</si>
  <si>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</si>
  <si>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</si>
  <si>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</si>
  <si>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</si>
  <si>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</si>
  <si>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</si>
  <si>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</si>
  <si>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</si>
  <si>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</si>
  <si>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</si>
  <si>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</si>
  <si>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</si>
  <si>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</si>
  <si>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</si>
  <si>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</si>
  <si>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</si>
  <si>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</si>
  <si>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</si>
  <si>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</si>
  <si>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</si>
  <si>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</si>
  <si>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</si>
  <si>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</si>
  <si>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</si>
  <si>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</si>
  <si>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</si>
  <si>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</si>
  <si>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</si>
  <si>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</si>
  <si>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</si>
  <si>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</si>
  <si>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</si>
  <si>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</si>
  <si>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</si>
  <si>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</si>
  <si>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</si>
  <si>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</si>
  <si>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</si>
  <si>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</si>
  <si>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</si>
  <si>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</si>
  <si>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</si>
  <si>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</si>
  <si>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</si>
  <si>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</si>
  <si>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</si>
  <si>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</si>
  <si>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</si>
  <si>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</si>
  <si>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</si>
  <si>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</si>
  <si>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</si>
  <si>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</si>
  <si>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</si>
  <si>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</si>
  <si>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</si>
  <si>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</si>
  <si>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</si>
  <si>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</si>
  <si>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</si>
  <si>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</si>
  <si>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</si>
  <si>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</si>
  <si>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</si>
  <si>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</si>
  <si>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</si>
  <si>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</si>
  <si>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</si>
  <si>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</si>
  <si>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</si>
  <si>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</si>
  <si>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</si>
  <si>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</si>
  <si>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</si>
  <si>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</si>
  <si>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</si>
  <si>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</si>
  <si>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</si>
  <si>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</si>
  <si>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</si>
  <si>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</si>
  <si>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</si>
  <si>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</si>
  <si>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</si>
  <si>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</si>
  <si>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</si>
  <si>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</si>
  <si>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</si>
  <si>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</si>
  <si>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</si>
  <si>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</si>
  <si>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</si>
  <si>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</si>
  <si>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</si>
  <si>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</si>
  <si>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</si>
  <si>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</si>
  <si>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</si>
  <si>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</si>
  <si>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</si>
  <si>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</si>
  <si>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</si>
  <si>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</si>
  <si>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</si>
  <si>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</si>
  <si>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</si>
  <si>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</si>
  <si>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</si>
  <si>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</si>
  <si>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</si>
  <si>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</si>
  <si>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</si>
  <si>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</si>
  <si>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</si>
  <si>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</si>
  <si>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</si>
  <si>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</si>
  <si>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</si>
  <si>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</si>
  <si>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</si>
  <si>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</si>
  <si>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</si>
  <si>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</si>
  <si>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</si>
  <si>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</si>
  <si>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</si>
  <si>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</si>
  <si>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</si>
  <si>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</si>
  <si>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</si>
  <si>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</si>
  <si>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</si>
  <si>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</si>
  <si>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</si>
  <si>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</si>
  <si>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</si>
  <si>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</si>
  <si>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</si>
  <si>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</si>
  <si>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</si>
  <si>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</si>
  <si>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</si>
  <si>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</si>
  <si>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</si>
  <si>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</si>
  <si>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</si>
  <si>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</si>
  <si>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</si>
  <si>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</si>
  <si>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</si>
  <si>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</si>
  <si>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</si>
  <si>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</si>
  <si>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</si>
  <si>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</si>
  <si>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</si>
  <si>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</si>
  <si>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</si>
  <si>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</si>
  <si>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</si>
  <si>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</si>
  <si>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</si>
  <si>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</si>
  <si>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</si>
  <si>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</si>
  <si>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</si>
  <si>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</si>
  <si>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</si>
  <si>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</si>
  <si>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</si>
  <si>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</si>
  <si>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</si>
  <si>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</si>
  <si>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</si>
  <si>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</si>
  <si>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</si>
  <si>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</si>
  <si>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</si>
  <si>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</si>
  <si>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</si>
  <si>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</si>
  <si>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</si>
  <si>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</si>
  <si>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</si>
  <si>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</si>
  <si>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</si>
  <si>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</si>
  <si>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</si>
  <si>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</si>
  <si>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</si>
  <si>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</si>
  <si>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</si>
  <si>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</si>
  <si>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</si>
  <si>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</si>
  <si>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</si>
  <si>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</si>
  <si>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</si>
  <si>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</si>
  <si>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</si>
  <si>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</si>
  <si>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</si>
  <si>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</si>
  <si>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</si>
  <si>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</si>
  <si>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</si>
  <si>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</si>
  <si>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</si>
  <si>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</si>
  <si>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</si>
  <si>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</si>
  <si>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</si>
  <si>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</si>
  <si>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</si>
  <si>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</si>
  <si>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</si>
  <si>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</si>
  <si>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</si>
  <si>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</si>
  <si>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</si>
  <si>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</si>
  <si>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</si>
  <si>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</si>
  <si>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</si>
  <si>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</si>
  <si>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</si>
  <si>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</si>
  <si>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</si>
  <si>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</si>
  <si>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</si>
  <si>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</si>
  <si>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</si>
  <si>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</si>
  <si>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</si>
  <si>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</si>
  <si>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</si>
  <si>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</si>
  <si>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</si>
  <si>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</si>
  <si>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</si>
  <si>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</si>
  <si>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</si>
  <si>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</si>
  <si>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</si>
  <si>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</si>
  <si>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</si>
  <si>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</si>
  <si>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</si>
  <si>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</si>
  <si>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</si>
  <si>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</si>
  <si>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</si>
  <si>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</si>
  <si>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</si>
  <si>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</si>
  <si>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</si>
  <si>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</si>
  <si>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</si>
  <si>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</si>
  <si>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</si>
  <si>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</si>
  <si>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</si>
  <si>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</si>
  <si>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</si>
  <si>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</si>
  <si>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</si>
  <si>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</si>
  <si>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</si>
  <si>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</si>
  <si>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</si>
  <si>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</si>
  <si>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</si>
  <si>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</si>
  <si>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</si>
  <si>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</si>
  <si>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</si>
  <si>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</si>
  <si>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</si>
  <si>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</si>
  <si>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</si>
  <si>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</si>
  <si>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</si>
  <si>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</si>
  <si>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</si>
  <si>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</si>
  <si>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</si>
  <si>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</si>
  <si>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</si>
  <si>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</si>
  <si>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</si>
  <si>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</si>
  <si>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</si>
  <si>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</si>
  <si>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</si>
  <si>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</si>
  <si>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</si>
  <si>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</si>
  <si>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</si>
  <si>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</si>
  <si>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</si>
  <si>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</si>
  <si>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</si>
  <si>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</si>
  <si>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</si>
  <si>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</si>
  <si>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</si>
  <si>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</si>
  <si>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</si>
  <si>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</si>
  <si>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</si>
  <si>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</si>
  <si>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</si>
  <si>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</si>
  <si>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</si>
  <si>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</si>
  <si>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</si>
  <si>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</si>
  <si>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</si>
  <si>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</si>
  <si>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</si>
  <si>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</si>
  <si>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</si>
  <si>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</si>
  <si>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</si>
  <si>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</si>
  <si>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</si>
  <si>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</si>
  <si>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</si>
  <si>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</si>
  <si>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</si>
  <si>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</si>
  <si>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</si>
  <si>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</si>
  <si>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</si>
  <si>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</si>
  <si>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</si>
  <si>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</si>
  <si>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</si>
  <si>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</si>
  <si>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</si>
  <si>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</si>
  <si>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</si>
  <si>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</si>
  <si>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</si>
  <si>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</si>
  <si>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</si>
  <si>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</si>
  <si>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</si>
  <si>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</si>
  <si>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</si>
  <si>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</si>
  <si>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</si>
  <si>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</si>
  <si>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</si>
  <si>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</si>
  <si>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</si>
  <si>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</si>
  <si>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</si>
  <si>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</si>
  <si>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</si>
  <si>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</si>
  <si>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</si>
  <si>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</si>
  <si>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</si>
  <si>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</si>
  <si>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</si>
  <si>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</si>
  <si>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</si>
  <si>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</si>
  <si>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</si>
  <si>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</si>
  <si>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</si>
  <si>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</si>
  <si>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</si>
  <si>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</si>
  <si>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</si>
  <si>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</si>
  <si>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</si>
  <si>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</si>
  <si>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</si>
  <si>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</si>
  <si>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</si>
  <si>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</si>
  <si>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</si>
  <si>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</si>
  <si>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</si>
  <si>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</si>
  <si>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</si>
  <si>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</si>
  <si>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</si>
  <si>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</si>
  <si>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</si>
  <si>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</si>
  <si>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</si>
  <si>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</si>
  <si>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</si>
  <si>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</si>
  <si>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</si>
  <si>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</si>
  <si>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</si>
  <si>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</si>
  <si>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</si>
  <si>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</si>
  <si>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</si>
  <si>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</si>
  <si>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</si>
  <si>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</si>
  <si>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</si>
  <si>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</si>
  <si>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</si>
  <si>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</si>
  <si>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</si>
  <si>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</si>
  <si>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</si>
  <si>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</si>
  <si>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</si>
  <si>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</si>
  <si>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</si>
  <si>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</si>
  <si>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</si>
  <si>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</si>
  <si>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</si>
  <si>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</si>
  <si>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</si>
  <si>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</si>
  <si>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</si>
  <si>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</si>
  <si>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</si>
  <si>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</si>
  <si>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</si>
  <si>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</si>
  <si>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</si>
  <si>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</si>
  <si>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</si>
  <si>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</si>
  <si>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</si>
  <si>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</si>
  <si>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</si>
  <si>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</si>
  <si>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</si>
  <si>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</si>
  <si>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</si>
  <si>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</si>
  <si>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</si>
  <si>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</si>
  <si>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</si>
  <si>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</si>
  <si>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</si>
  <si>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</si>
  <si>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</si>
  <si>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</si>
  <si>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</si>
  <si>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</si>
  <si>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</si>
  <si>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</si>
  <si>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</si>
  <si>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</si>
  <si>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</si>
  <si>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</si>
  <si>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</si>
  <si>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</si>
  <si>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</si>
  <si>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</si>
  <si>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</si>
  <si>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</si>
  <si>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</si>
  <si>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</si>
  <si>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</si>
  <si>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</si>
  <si>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</si>
  <si>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</si>
  <si>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</si>
  <si>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</si>
  <si>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</si>
  <si>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</si>
  <si>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</si>
  <si>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</si>
  <si>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</si>
  <si>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</si>
  <si>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</si>
  <si>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</si>
  <si>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</si>
  <si>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</si>
  <si>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</si>
  <si>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</si>
  <si>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</si>
  <si>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</si>
  <si>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</si>
  <si>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</si>
  <si>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</si>
  <si>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</si>
  <si>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</si>
  <si>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</si>
  <si>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</si>
  <si>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</si>
  <si>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</si>
  <si>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</si>
  <si>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</si>
  <si>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</si>
  <si>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</si>
  <si>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</si>
  <si>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</si>
  <si>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</si>
  <si>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</si>
  <si>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</si>
  <si>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</si>
  <si>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</si>
  <si>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</si>
  <si>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</si>
  <si>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</si>
  <si>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</si>
  <si>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</si>
  <si>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</si>
  <si>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</si>
  <si>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</si>
  <si>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</si>
  <si>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</si>
  <si>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</si>
  <si>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</si>
  <si>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</si>
  <si>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</si>
  <si>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</si>
  <si>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</si>
  <si>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</si>
  <si>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</si>
  <si>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</si>
  <si>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</si>
  <si>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</si>
  <si>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</si>
  <si>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</si>
  <si>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</si>
  <si>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</si>
  <si>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</si>
  <si>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</si>
  <si>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</si>
  <si>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</si>
  <si>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</si>
  <si>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</si>
  <si>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</si>
  <si>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</si>
  <si>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</si>
  <si>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</si>
  <si>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</si>
  <si>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</si>
  <si>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</si>
  <si>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</si>
  <si>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</si>
  <si>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</si>
  <si>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</si>
  <si>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</si>
  <si>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</si>
  <si>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</si>
  <si>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</si>
  <si>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</si>
  <si>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</si>
  <si>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</si>
  <si>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</si>
  <si>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</si>
  <si>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</si>
  <si>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</si>
  <si>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</si>
  <si>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</si>
  <si>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</si>
  <si>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</si>
  <si>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</si>
  <si>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</si>
  <si>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</si>
  <si>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</si>
  <si>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</si>
  <si>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</si>
  <si>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</si>
  <si>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</si>
  <si>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</si>
  <si>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</si>
  <si>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</si>
  <si>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</si>
  <si>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</si>
  <si>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</si>
  <si>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</si>
  <si>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</si>
  <si>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</si>
  <si>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</si>
  <si>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</si>
  <si>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</si>
  <si>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</si>
  <si>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</si>
  <si>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</si>
  <si>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</si>
  <si>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</si>
  <si>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</si>
  <si>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</si>
  <si>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</si>
  <si>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</si>
  <si>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</si>
  <si>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</si>
  <si>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</si>
  <si>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</si>
  <si>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</si>
  <si>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</si>
  <si>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</si>
  <si>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</si>
  <si>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</si>
  <si>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</si>
  <si>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</si>
  <si>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</si>
  <si>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</si>
  <si>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</si>
  <si>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</si>
  <si>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</si>
  <si>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</si>
  <si>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</si>
  <si>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</si>
  <si>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</si>
  <si>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</si>
  <si>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</si>
  <si>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</si>
  <si>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</si>
  <si>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</si>
  <si>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</si>
  <si>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</si>
  <si>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</si>
  <si>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</si>
  <si>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</si>
  <si>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</si>
  <si>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</si>
  <si>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</si>
  <si>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</si>
  <si>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</si>
  <si>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</si>
  <si>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</si>
  <si>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</si>
  <si>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</si>
  <si>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</si>
  <si>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</si>
  <si>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</si>
  <si>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</si>
  <si>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</si>
  <si>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</si>
  <si>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</si>
  <si>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</si>
  <si>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</si>
  <si>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</si>
  <si>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</si>
  <si>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</si>
  <si>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</si>
  <si>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</si>
  <si>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</si>
  <si>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</si>
  <si>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</si>
  <si>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</si>
  <si>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</si>
  <si>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</si>
  <si>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</si>
  <si>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</si>
  <si>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</si>
  <si>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</si>
  <si>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</si>
  <si>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</si>
  <si>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</si>
  <si>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</si>
  <si>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</si>
  <si>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</si>
  <si>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</si>
  <si>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</si>
  <si>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</si>
  <si>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</si>
  <si>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</si>
  <si>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</si>
  <si>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</si>
  <si>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</si>
  <si>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</si>
  <si>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</si>
  <si>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</si>
  <si>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</si>
  <si>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</si>
  <si>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</si>
  <si>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</si>
  <si>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</si>
  <si>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</si>
  <si>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</si>
  <si>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</si>
  <si>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</si>
  <si>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</si>
  <si>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</si>
  <si>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</si>
  <si>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</si>
  <si>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</si>
  <si>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</si>
  <si>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</si>
  <si>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</si>
  <si>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</si>
  <si>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</si>
  <si>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</si>
  <si>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</si>
  <si>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</si>
  <si>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</si>
  <si>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</si>
  <si>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</si>
  <si>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</si>
  <si>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</si>
  <si>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</si>
  <si>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</si>
  <si>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</si>
  <si>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</si>
  <si>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</si>
  <si>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</si>
  <si>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</si>
  <si>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</si>
  <si>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</si>
  <si>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</si>
  <si>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</si>
  <si>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</si>
  <si>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</si>
  <si>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</si>
  <si>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</si>
  <si>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</si>
  <si>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</si>
  <si>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</si>
  <si>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</si>
  <si>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</si>
  <si>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</si>
  <si>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</si>
  <si>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</si>
  <si>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</si>
  <si>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</si>
  <si>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</si>
  <si>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</si>
  <si>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</si>
  <si>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</si>
  <si>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</si>
  <si>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</si>
  <si>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</si>
  <si>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</si>
  <si>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</si>
  <si>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</si>
  <si>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</si>
  <si>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</si>
  <si>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</si>
  <si>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</si>
  <si>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</si>
  <si>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</si>
  <si>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</si>
  <si>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</si>
  <si>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</si>
  <si>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</si>
  <si>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</si>
  <si>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</si>
  <si>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</si>
  <si>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</si>
  <si>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</si>
  <si>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</si>
  <si>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</si>
  <si>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</si>
  <si>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</si>
  <si>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</si>
  <si>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</si>
  <si>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</si>
  <si>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</si>
  <si>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</si>
  <si>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</si>
  <si>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</si>
  <si>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</si>
  <si>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</si>
  <si>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</si>
  <si>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</si>
  <si>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</si>
  <si>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</si>
  <si>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</si>
  <si>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</si>
  <si>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</si>
  <si>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</si>
  <si>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</si>
  <si>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</si>
  <si>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</si>
  <si>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</si>
  <si>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</si>
  <si>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</si>
  <si>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</si>
  <si>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</si>
  <si>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</si>
  <si>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</si>
  <si>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</si>
  <si>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</si>
  <si>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</si>
  <si>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</si>
  <si>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</si>
  <si>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</si>
  <si>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</si>
  <si>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</si>
  <si>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</si>
  <si>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</si>
  <si>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</si>
  <si>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</si>
  <si>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</si>
  <si>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</si>
  <si>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</si>
  <si>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</si>
  <si>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</si>
  <si>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</si>
  <si>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</si>
  <si>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</si>
  <si>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</si>
  <si>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</si>
  <si>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</si>
  <si>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</si>
  <si>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</si>
  <si>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</si>
  <si>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</si>
  <si>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</si>
  <si>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</si>
  <si>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</si>
  <si>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</si>
  <si>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</si>
  <si>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</si>
  <si>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</si>
  <si>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</si>
  <si>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</si>
  <si>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</si>
  <si>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</si>
  <si>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</si>
  <si>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</si>
  <si>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</si>
  <si>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</si>
  <si>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</si>
  <si>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</si>
  <si>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</si>
  <si>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</si>
  <si>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</si>
  <si>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</si>
  <si>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</si>
  <si>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</si>
  <si>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</si>
  <si>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</si>
  <si>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</si>
  <si>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</si>
  <si>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</si>
  <si>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</si>
  <si>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</si>
  <si>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</si>
  <si>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</si>
  <si>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</si>
  <si>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</si>
  <si>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</si>
  <si>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</si>
  <si>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</si>
  <si>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</si>
  <si>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</si>
  <si>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</si>
  <si>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</si>
  <si>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</si>
  <si>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</si>
  <si>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</si>
  <si>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</si>
  <si>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</si>
  <si>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</si>
  <si>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</si>
  <si>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</si>
  <si>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</si>
  <si>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</si>
  <si>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</si>
  <si>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</si>
  <si>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</si>
  <si>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</si>
  <si>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</si>
  <si>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</si>
  <si>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</si>
  <si>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</si>
  <si>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</si>
  <si>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</si>
  <si>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</si>
  <si>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</si>
  <si>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</si>
  <si>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</si>
  <si>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</si>
  <si>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</si>
  <si>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</si>
  <si>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</si>
  <si>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</si>
  <si>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</si>
  <si>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</si>
  <si>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</si>
  <si>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</si>
  <si>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</si>
  <si>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</si>
  <si>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</si>
  <si>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</si>
  <si>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</si>
  <si>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</si>
  <si>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</si>
  <si>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</si>
  <si>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</si>
  <si>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</si>
  <si>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</si>
  <si>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</si>
  <si>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</si>
  <si>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</si>
  <si>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</si>
  <si>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</si>
  <si>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</si>
  <si>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</si>
  <si>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</si>
  <si>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</si>
  <si>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</si>
  <si>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</si>
  <si>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</si>
  <si>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</si>
  <si>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</si>
  <si>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</si>
  <si>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</si>
  <si>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</si>
  <si>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</si>
  <si>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</si>
  <si>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</si>
  <si>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</si>
  <si>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</si>
  <si>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</si>
  <si>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</si>
  <si>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</si>
  <si>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</si>
  <si>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</si>
  <si>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</si>
  <si>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</si>
  <si>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</si>
  <si>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</si>
  <si>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</si>
  <si>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</si>
  <si>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</si>
  <si>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</si>
  <si>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</si>
  <si>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</si>
  <si>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</si>
  <si>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</si>
  <si>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</si>
  <si>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</si>
  <si>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</si>
  <si>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</si>
  <si>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</si>
  <si>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</si>
  <si>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</si>
  <si>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</si>
  <si>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</si>
  <si>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</si>
  <si>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</si>
  <si>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</si>
  <si>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</si>
  <si>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</si>
  <si>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</si>
  <si>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</si>
  <si>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</si>
  <si>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</si>
  <si>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</si>
  <si>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</si>
  <si>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</si>
  <si>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</si>
  <si>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</si>
  <si>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</si>
  <si>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</si>
  <si>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</si>
  <si>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</si>
  <si>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</si>
  <si>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</si>
  <si>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</si>
  <si>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</si>
  <si>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</si>
  <si>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</si>
  <si>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</si>
  <si>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</si>
  <si>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</si>
  <si>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</si>
  <si>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</si>
  <si>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</si>
  <si>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</si>
  <si>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</si>
  <si>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</si>
  <si>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</si>
  <si>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</si>
  <si>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</si>
  <si>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</si>
  <si>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</si>
  <si>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</si>
  <si>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</si>
  <si>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</si>
  <si>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</si>
  <si>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</si>
  <si>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</si>
  <si>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</si>
  <si>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</si>
  <si>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</si>
  <si>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</si>
  <si>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</si>
  <si>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</si>
  <si>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</si>
  <si>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</si>
  <si>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</si>
  <si>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</si>
  <si>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</si>
  <si>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</si>
  <si>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</si>
  <si>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</si>
  <si>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</si>
  <si>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</si>
  <si>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</si>
  <si>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</si>
  <si>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</si>
  <si>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</si>
  <si>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</si>
  <si>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</si>
  <si>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</si>
  <si>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</si>
  <si>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</si>
  <si>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</si>
  <si>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</si>
  <si>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</si>
  <si>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</si>
  <si>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</si>
  <si>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</si>
  <si>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</si>
  <si>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</si>
  <si>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</si>
  <si>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</si>
  <si>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</si>
  <si>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</si>
  <si>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</si>
  <si>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</si>
  <si>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</si>
  <si>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</si>
  <si>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</si>
  <si>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</si>
  <si>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</si>
  <si>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</si>
  <si>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</si>
  <si>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</si>
  <si>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</si>
  <si>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</si>
  <si>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</si>
  <si>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</si>
  <si>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</si>
  <si>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</si>
  <si>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</si>
  <si>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</si>
  <si>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</si>
  <si>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</si>
  <si>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</si>
  <si>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</si>
  <si>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</si>
  <si>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</si>
  <si>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</si>
  <si>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</si>
  <si>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</si>
  <si>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</si>
  <si>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</si>
  <si>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</si>
  <si>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</si>
  <si>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</si>
  <si>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</si>
  <si>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</si>
  <si>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</si>
  <si>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</si>
  <si>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</si>
  <si>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</si>
  <si>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</si>
  <si>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</si>
  <si>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</si>
  <si>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</si>
  <si>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</si>
  <si>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</si>
  <si>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</si>
  <si>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</si>
  <si>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</si>
  <si>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</si>
  <si>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</si>
  <si>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</si>
  <si>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</si>
  <si>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</si>
  <si>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</si>
  <si>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</si>
  <si>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</si>
  <si>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</si>
  <si>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</si>
  <si>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</si>
  <si>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</si>
  <si>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</si>
  <si>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</si>
  <si>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</si>
  <si>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</si>
  <si>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</si>
  <si>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</si>
  <si>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</si>
  <si>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</si>
  <si>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</si>
  <si>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</si>
  <si>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</si>
  <si>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</si>
  <si>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</si>
  <si>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</si>
  <si>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</si>
  <si>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</si>
  <si>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</si>
  <si>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</si>
  <si>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</si>
  <si>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</si>
  <si>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</si>
  <si>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</si>
  <si>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</si>
  <si>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</si>
  <si>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</si>
  <si>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</si>
  <si>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</si>
  <si>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</si>
  <si>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</si>
  <si>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</si>
  <si>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</si>
  <si>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</si>
  <si>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</si>
  <si>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</si>
  <si>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</si>
  <si>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</si>
  <si>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</si>
  <si>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</si>
  <si>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</si>
  <si>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</si>
  <si>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</si>
  <si>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</si>
  <si>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</si>
  <si>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</si>
  <si>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</si>
  <si>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</si>
  <si>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</si>
  <si>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</si>
  <si>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</si>
  <si>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</si>
  <si>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</si>
  <si>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</si>
  <si>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</si>
  <si>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</si>
  <si>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</si>
  <si>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</si>
  <si>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</si>
  <si>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</si>
  <si>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</si>
  <si>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</si>
  <si>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</si>
  <si>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</si>
  <si>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</si>
  <si>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</si>
  <si>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</si>
  <si>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</si>
  <si>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</si>
  <si>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</si>
  <si>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</si>
  <si>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</si>
  <si>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</si>
  <si>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</si>
  <si>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</si>
  <si>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</si>
  <si>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</si>
  <si>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</si>
  <si>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</si>
  <si>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</si>
  <si>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</si>
  <si>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</si>
  <si>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</si>
  <si>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</si>
  <si>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</si>
  <si>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</si>
  <si>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</si>
  <si>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</si>
  <si>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</si>
  <si>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</si>
  <si>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</si>
  <si>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</si>
  <si>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</si>
  <si>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</si>
  <si>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</si>
  <si>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</si>
  <si>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</si>
  <si>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</si>
  <si>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</si>
  <si>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</si>
  <si>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</si>
  <si>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</si>
  <si>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</si>
  <si>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</si>
  <si>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</si>
  <si>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</si>
  <si>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</si>
  <si>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</si>
  <si>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</si>
  <si>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</si>
  <si>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</si>
  <si>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</si>
  <si>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</si>
  <si>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</si>
  <si>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</si>
  <si>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</si>
  <si>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</si>
  <si>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</si>
  <si>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</si>
  <si>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</si>
  <si>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</si>
  <si>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</si>
  <si>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</si>
  <si>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</si>
  <si>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</si>
  <si>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</si>
  <si>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</si>
  <si>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</si>
  <si>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</si>
  <si>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</si>
  <si>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</si>
  <si>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</si>
  <si>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</si>
  <si>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</si>
  <si>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</si>
  <si>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</si>
  <si>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</si>
  <si>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</si>
  <si>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</si>
  <si>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</si>
  <si>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</si>
  <si>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</si>
  <si>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</si>
  <si>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</si>
  <si>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</si>
  <si>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</si>
  <si>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</si>
  <si>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</si>
  <si>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</si>
  <si>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</si>
  <si>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</si>
  <si>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</si>
  <si>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</si>
  <si>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</si>
  <si>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</si>
  <si>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</si>
  <si>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</si>
  <si>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</si>
  <si>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</si>
  <si>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</si>
  <si>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</si>
  <si>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</si>
  <si>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</si>
  <si>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</si>
  <si>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</si>
  <si>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</si>
  <si>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</si>
  <si>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</si>
  <si>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</si>
  <si>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</si>
  <si>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</si>
  <si>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</si>
  <si>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</si>
  <si>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</si>
  <si>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</si>
  <si>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</si>
  <si>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</si>
  <si>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</si>
  <si>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</si>
  <si>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</si>
  <si>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</si>
  <si>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</si>
  <si>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</si>
  <si>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</si>
  <si>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</si>
  <si>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</si>
  <si>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</si>
  <si>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</si>
  <si>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</si>
  <si>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</si>
  <si>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</si>
  <si>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</si>
  <si>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</si>
  <si>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</si>
  <si>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</si>
  <si>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</si>
  <si>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</si>
  <si>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</si>
  <si>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</si>
  <si>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</si>
  <si>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</si>
  <si>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</si>
  <si>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</si>
  <si>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</si>
  <si>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</si>
  <si>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</si>
  <si>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</si>
  <si>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</si>
  <si>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</si>
  <si>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</si>
  <si>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</si>
  <si>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</si>
  <si>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</si>
  <si>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</si>
  <si>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</si>
  <si>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</si>
  <si>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</si>
  <si>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</si>
  <si>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</si>
  <si>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</si>
  <si>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</si>
  <si>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</si>
  <si>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</si>
  <si>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</si>
  <si>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</si>
  <si>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</si>
  <si>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</si>
  <si>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</si>
  <si>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</si>
  <si>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</si>
  <si>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</si>
  <si>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</si>
  <si>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</si>
  <si>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</si>
  <si>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</si>
  <si>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</si>
  <si>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</si>
  <si>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</si>
  <si>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</si>
  <si>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</si>
  <si>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</si>
  <si>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</si>
  <si>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</si>
  <si>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</si>
  <si>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</si>
  <si>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</si>
  <si>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</si>
  <si>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</si>
  <si>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</si>
  <si>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</si>
  <si>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</si>
  <si>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</si>
  <si>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</si>
  <si>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</si>
  <si>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</si>
  <si>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</si>
  <si>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</si>
  <si>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</si>
  <si>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</si>
  <si>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</si>
  <si>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</si>
  <si>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</si>
  <si>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</si>
  <si>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</si>
  <si>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</si>
  <si>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</si>
  <si>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</si>
  <si>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</si>
  <si>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</si>
  <si>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</si>
  <si>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</si>
  <si>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</si>
  <si>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</si>
  <si>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</si>
  <si>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</si>
  <si>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</si>
  <si>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</si>
  <si>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</si>
  <si>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</si>
  <si>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</si>
  <si>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</si>
  <si>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</si>
  <si>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</si>
  <si>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</si>
  <si>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</si>
  <si>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</si>
  <si>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</si>
  <si>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</si>
  <si>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</si>
  <si>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</si>
  <si>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</si>
  <si>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</si>
  <si>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</si>
  <si>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</si>
  <si>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</si>
  <si>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</si>
  <si>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</si>
  <si>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</si>
  <si>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</si>
  <si>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</si>
  <si>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</si>
  <si>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</si>
  <si>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</si>
  <si>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</si>
  <si>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</si>
  <si>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</si>
  <si>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</si>
  <si>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</si>
  <si>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</si>
  <si>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</si>
  <si>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</si>
  <si>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</si>
  <si>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</si>
  <si>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</si>
  <si>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</si>
  <si>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</si>
  <si>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</si>
  <si>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</si>
  <si>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</si>
  <si>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</si>
  <si>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</si>
  <si>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</si>
  <si>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</si>
  <si>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</si>
  <si>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</si>
  <si>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</si>
  <si>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</si>
  <si>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</si>
  <si>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</si>
  <si>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</si>
  <si>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</si>
  <si>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</si>
  <si>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</si>
  <si>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</si>
  <si>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</si>
  <si>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</si>
  <si>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</si>
  <si>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</si>
  <si>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</si>
  <si>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</si>
  <si>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</si>
  <si>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</si>
  <si>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</si>
  <si>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</si>
  <si>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</si>
  <si>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</si>
  <si>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</si>
  <si>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</si>
  <si>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</si>
  <si>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</si>
  <si>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</si>
  <si>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</si>
  <si>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</si>
  <si>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</si>
  <si>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</si>
  <si>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</si>
  <si>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</si>
  <si>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</si>
  <si>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</si>
  <si>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</si>
  <si>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</si>
  <si>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</si>
  <si>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</si>
  <si>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</si>
  <si>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</si>
  <si>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</si>
  <si>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</si>
  <si>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</si>
  <si>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</si>
  <si>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</si>
  <si>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</si>
  <si>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</si>
  <si>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</si>
  <si>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</si>
  <si>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</si>
  <si>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</si>
  <si>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</si>
  <si>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</si>
  <si>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</si>
  <si>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</si>
  <si>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</si>
  <si>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</si>
  <si>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</si>
  <si>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</si>
  <si>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</si>
  <si>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</si>
  <si>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</si>
  <si>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</si>
  <si>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</si>
  <si>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</si>
  <si>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</si>
  <si>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</si>
  <si>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</si>
  <si>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</si>
  <si>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</si>
  <si>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</si>
  <si>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</si>
  <si>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</si>
  <si>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</si>
  <si>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</si>
  <si>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</si>
  <si>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</si>
  <si>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</si>
  <si>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</si>
  <si>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</si>
  <si>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</si>
  <si>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</si>
  <si>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</si>
  <si>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</si>
  <si>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</si>
  <si>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</si>
  <si>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</si>
  <si>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</si>
  <si>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</si>
  <si>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</si>
  <si>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</si>
  <si>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</si>
  <si>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</si>
  <si>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</si>
  <si>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</si>
  <si>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</si>
  <si>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</si>
  <si>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</si>
  <si>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</si>
  <si>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</si>
  <si>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</si>
  <si>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</si>
  <si>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</si>
  <si>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</si>
  <si>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</si>
  <si>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</si>
  <si>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</si>
  <si>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</si>
  <si>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</si>
  <si>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</si>
  <si>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</si>
  <si>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</si>
  <si>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</si>
  <si>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</si>
  <si>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</si>
  <si>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</si>
  <si>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</si>
  <si>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</si>
  <si>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</si>
  <si>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</si>
  <si>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</si>
  <si>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</si>
  <si>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</si>
  <si>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</si>
  <si>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</si>
  <si>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</si>
  <si>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</si>
  <si>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</si>
  <si>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</si>
  <si>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</si>
  <si>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</si>
  <si>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</si>
  <si>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</si>
  <si>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</si>
  <si>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</si>
  <si>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</si>
  <si>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</si>
  <si>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</si>
  <si>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</si>
  <si>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</si>
  <si>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</si>
  <si>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</si>
  <si>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</si>
  <si>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</si>
  <si>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</si>
  <si>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</si>
  <si>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</si>
  <si>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</si>
  <si>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</si>
  <si>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</si>
  <si>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</si>
  <si>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</si>
  <si>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</si>
  <si>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</si>
  <si>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</si>
  <si>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</si>
  <si>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</si>
  <si>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</si>
  <si>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</si>
  <si>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</si>
  <si>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</si>
  <si>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</si>
  <si>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</si>
  <si>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</si>
  <si>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</si>
  <si>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</si>
  <si>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</si>
  <si>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</si>
  <si>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</si>
  <si>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</si>
  <si>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</si>
  <si>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</si>
  <si>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</si>
  <si>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</si>
  <si>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</si>
  <si>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</si>
  <si>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</si>
  <si>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</si>
  <si>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</si>
  <si>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</si>
  <si>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</si>
  <si>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</si>
  <si>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</si>
  <si>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</si>
  <si>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</si>
  <si>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</si>
  <si>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</si>
  <si>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</si>
  <si>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</si>
  <si>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</si>
  <si>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</si>
  <si>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</si>
  <si>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</si>
  <si>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</si>
  <si>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</si>
  <si>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</si>
  <si>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</si>
  <si>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</si>
  <si>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</si>
  <si>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</si>
  <si>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</si>
  <si>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</si>
  <si>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</si>
  <si>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</si>
  <si>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</si>
  <si>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</si>
  <si>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</si>
  <si>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</si>
  <si>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</si>
  <si>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</si>
  <si>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</si>
  <si>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</si>
  <si>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</si>
  <si>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</si>
  <si>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</si>
  <si>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</si>
  <si>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</si>
  <si>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</si>
  <si>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</si>
  <si>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</si>
  <si>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</si>
  <si>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</si>
  <si>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</si>
  <si>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</si>
  <si>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</si>
  <si>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</si>
  <si>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</si>
  <si>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</si>
  <si>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</si>
  <si>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</si>
  <si>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</si>
  <si>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</si>
  <si>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</si>
  <si>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</si>
  <si>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</si>
  <si>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</si>
  <si>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</si>
  <si>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</si>
  <si>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</si>
  <si>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</si>
  <si>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</si>
  <si>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</si>
  <si>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</si>
  <si>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</si>
  <si>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</si>
  <si>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</si>
  <si>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</si>
  <si>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</si>
  <si>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</si>
  <si>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</si>
  <si>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</si>
  <si>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</si>
  <si>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</si>
  <si>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</si>
  <si>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</si>
  <si>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</si>
  <si>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</si>
  <si>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</si>
  <si>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</si>
  <si>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</si>
  <si>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</si>
  <si>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</si>
  <si>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</si>
  <si>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</si>
  <si>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</si>
  <si>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</si>
  <si>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</si>
  <si>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</si>
  <si>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</si>
  <si>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</si>
  <si>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</si>
  <si>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</si>
  <si>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</si>
  <si>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</si>
  <si>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</si>
  <si>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</si>
  <si>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</si>
  <si>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</si>
  <si>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</si>
  <si>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</si>
  <si>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</si>
  <si>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</si>
  <si>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</si>
  <si>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</si>
  <si>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</si>
  <si>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</si>
  <si>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</si>
  <si>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</si>
  <si>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</si>
  <si>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</si>
  <si>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</si>
  <si>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</si>
  <si>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</si>
  <si>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</si>
  <si>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</si>
  <si>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</si>
  <si>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</si>
  <si>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</si>
  <si>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</si>
  <si>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</si>
  <si>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</si>
  <si>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</si>
  <si>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</si>
  <si>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</si>
  <si>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</si>
  <si>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</si>
  <si>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</si>
  <si>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</si>
  <si>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</si>
  <si>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</si>
  <si>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</si>
  <si>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</si>
  <si>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</si>
  <si>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</si>
  <si>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</si>
  <si>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</si>
  <si>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</si>
  <si>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</si>
  <si>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</si>
  <si>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</si>
  <si>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</si>
  <si>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</si>
  <si>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</si>
  <si>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</si>
  <si>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</si>
  <si>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</si>
  <si>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</si>
  <si>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</si>
  <si>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</si>
  <si>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</si>
  <si>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</si>
  <si>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</si>
  <si>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</si>
  <si>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</si>
  <si>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</si>
  <si>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</si>
  <si>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</si>
  <si>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</si>
  <si>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</si>
  <si>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</si>
  <si>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</si>
  <si>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</si>
  <si>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</si>
  <si>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</si>
  <si>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</si>
  <si>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</si>
  <si>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</si>
  <si>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</si>
  <si>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</si>
  <si>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</si>
  <si>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</si>
  <si>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</si>
  <si>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</si>
  <si>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</si>
  <si>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</si>
  <si>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</si>
  <si>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</si>
  <si>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</si>
  <si>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</si>
  <si>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</si>
  <si>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</si>
  <si>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</si>
  <si>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</si>
  <si>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</si>
  <si>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</si>
  <si>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</si>
  <si>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</si>
  <si>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</si>
  <si>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</si>
  <si>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</si>
  <si>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</si>
  <si>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</si>
  <si>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</si>
  <si>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</si>
  <si>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</si>
  <si>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</si>
  <si>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</si>
  <si>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</si>
  <si>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</si>
  <si>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</si>
  <si>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</si>
  <si>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</si>
  <si>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</si>
  <si>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</si>
  <si>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</si>
  <si>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</si>
  <si>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</si>
  <si>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</si>
  <si>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</si>
  <si>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</si>
  <si>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</si>
  <si>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</si>
  <si>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</si>
  <si>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</si>
  <si>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</si>
  <si>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</si>
  <si>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</si>
  <si>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</si>
  <si>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</si>
  <si>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</si>
  <si>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</si>
  <si>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</si>
  <si>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</si>
  <si>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</si>
  <si>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</si>
  <si>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</si>
  <si>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</si>
  <si>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</si>
  <si>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</si>
  <si>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</si>
  <si>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</si>
  <si>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</si>
  <si>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</si>
  <si>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</si>
  <si>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</si>
  <si>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</si>
  <si>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</si>
  <si>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</si>
  <si>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</si>
  <si>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</si>
  <si>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</si>
  <si>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</si>
  <si>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</si>
  <si>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</si>
  <si>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</si>
  <si>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</si>
  <si>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</si>
  <si>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</si>
  <si>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</si>
  <si>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</si>
  <si>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</si>
  <si>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</si>
  <si>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</si>
  <si>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</si>
  <si>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</si>
  <si>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</si>
  <si>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</si>
  <si>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</si>
  <si>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</si>
  <si>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</si>
  <si>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</si>
  <si>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</si>
  <si>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</si>
  <si>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</si>
  <si>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</si>
  <si>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</si>
  <si>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</si>
  <si>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</si>
  <si>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</si>
  <si>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</si>
  <si>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</si>
  <si>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</si>
  <si>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</si>
  <si>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</si>
  <si>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</si>
  <si>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</si>
  <si>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</si>
  <si>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</si>
  <si>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</si>
  <si>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</si>
  <si>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</si>
  <si>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</si>
  <si>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</si>
  <si>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</si>
  <si>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</si>
  <si>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</si>
  <si>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</si>
  <si>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</si>
  <si>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</si>
  <si>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</si>
  <si>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</si>
  <si>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</si>
  <si>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</si>
  <si>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</si>
  <si>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</si>
  <si>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</si>
  <si>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</si>
  <si>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</si>
  <si>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</si>
  <si>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</si>
  <si>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</si>
  <si>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</si>
  <si>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</si>
  <si>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</si>
  <si>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</si>
  <si>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</si>
  <si>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</si>
  <si>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</si>
  <si>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</si>
  <si>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</si>
  <si>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</si>
  <si>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</si>
  <si>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</si>
  <si>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</si>
  <si>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</si>
  <si>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</si>
  <si>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</si>
  <si>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</si>
  <si>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</si>
  <si>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</si>
  <si>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</si>
  <si>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</si>
  <si>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</si>
  <si>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</si>
  <si>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</si>
  <si>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</si>
  <si>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</si>
  <si>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</si>
  <si>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</si>
  <si>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</si>
  <si>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</si>
  <si>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</si>
  <si>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</si>
  <si>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</si>
  <si>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</si>
  <si>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</si>
  <si>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</si>
  <si>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</si>
  <si>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</si>
  <si>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</si>
  <si>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</si>
  <si>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</si>
  <si>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</si>
  <si>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</si>
  <si>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</si>
  <si>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</si>
  <si>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</si>
  <si>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</si>
  <si>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</si>
  <si>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</si>
  <si>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</si>
  <si>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</si>
  <si>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</si>
  <si>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</si>
  <si>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</si>
  <si>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</si>
  <si>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</si>
  <si>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</si>
  <si>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</si>
  <si>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</si>
  <si>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</si>
  <si>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</si>
  <si>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</si>
  <si>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</si>
  <si>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</si>
  <si>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</si>
  <si>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</si>
  <si>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</si>
  <si>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</si>
  <si>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</si>
  <si>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</si>
  <si>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</si>
  <si>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</si>
  <si>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</si>
  <si>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</si>
  <si>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</si>
  <si>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</si>
  <si>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</si>
  <si>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</si>
  <si>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</si>
  <si>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</si>
  <si>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</si>
  <si>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</si>
  <si>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</si>
  <si>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</si>
  <si>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</si>
  <si>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</si>
  <si>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</si>
  <si>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</si>
  <si>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</si>
  <si>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</si>
  <si>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</si>
  <si>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</si>
  <si>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</si>
  <si>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</si>
  <si>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</si>
  <si>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</si>
  <si>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</si>
  <si>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</si>
  <si>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</si>
  <si>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</si>
  <si>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</si>
  <si>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</si>
  <si>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</si>
  <si>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</si>
  <si>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</si>
  <si>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</si>
  <si>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</si>
  <si>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</si>
  <si>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</si>
  <si>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</si>
  <si>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</si>
  <si>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</si>
  <si>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</si>
  <si>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</si>
  <si>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</si>
  <si>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</si>
  <si>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</si>
  <si>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</si>
  <si>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</si>
  <si>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</si>
  <si>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</si>
  <si>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</si>
  <si>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</si>
  <si>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</si>
  <si>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</si>
  <si>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</si>
  <si>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</si>
  <si>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</si>
  <si>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</si>
  <si>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</si>
  <si>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</si>
  <si>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</si>
  <si>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</si>
  <si>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</si>
  <si>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</si>
  <si>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</si>
  <si>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</si>
  <si>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</si>
  <si>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</si>
  <si>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</si>
  <si>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</si>
  <si>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</si>
  <si>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</si>
  <si>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</si>
  <si>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</si>
  <si>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</si>
  <si>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</si>
  <si>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</si>
  <si>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</si>
  <si>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</si>
  <si>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</si>
  <si>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</si>
  <si>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</si>
  <si>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</si>
  <si>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</si>
  <si>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</si>
  <si>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</si>
  <si>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</si>
  <si>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</si>
  <si>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</si>
  <si>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</si>
  <si>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</si>
  <si>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</si>
  <si>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</si>
  <si>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</si>
  <si>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</si>
  <si>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</si>
  <si>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</si>
  <si>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</si>
  <si>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</si>
  <si>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</si>
  <si>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</si>
  <si>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</si>
  <si>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</si>
  <si>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</si>
  <si>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</si>
  <si>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</si>
  <si>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</si>
  <si>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</si>
  <si>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</si>
  <si>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</si>
  <si>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</si>
  <si>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</si>
  <si>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</si>
  <si>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</si>
  <si>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</si>
  <si>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</si>
  <si>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</si>
  <si>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</si>
  <si>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</si>
  <si>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</si>
  <si>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</si>
  <si>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</si>
  <si>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</si>
  <si>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</si>
  <si>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</si>
  <si>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</si>
  <si>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</si>
  <si>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</si>
  <si>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</si>
  <si>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</si>
  <si>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</si>
  <si>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</si>
  <si>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</si>
  <si>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</si>
  <si>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</si>
  <si>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</si>
  <si>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</si>
  <si>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</si>
  <si>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</si>
  <si>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</si>
  <si>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</si>
  <si>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</si>
  <si>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</si>
  <si>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</si>
  <si>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</si>
  <si>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</si>
  <si>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</si>
  <si>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</si>
  <si>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</si>
  <si>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</si>
  <si>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</si>
  <si>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</si>
  <si>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</si>
  <si>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</si>
  <si>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</si>
  <si>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</si>
  <si>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</si>
  <si>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</si>
  <si>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</si>
  <si>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</si>
  <si>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</si>
  <si>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</si>
  <si>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</si>
  <si>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</si>
  <si>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</si>
  <si>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</si>
  <si>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</si>
  <si>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</si>
  <si>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</si>
  <si>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</si>
  <si>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</si>
  <si>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</si>
  <si>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</si>
  <si>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</si>
  <si>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</si>
  <si>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</si>
  <si>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</si>
  <si>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</si>
  <si>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</si>
  <si>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</si>
  <si>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</si>
  <si>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</si>
  <si>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</si>
  <si>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</si>
  <si>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</si>
  <si>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</si>
  <si>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</si>
  <si>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</si>
  <si>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</si>
  <si>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</si>
  <si>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</si>
  <si>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</si>
  <si>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</si>
  <si>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</si>
  <si>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</si>
  <si>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</si>
  <si>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</si>
  <si>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</si>
  <si>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</si>
  <si>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</si>
  <si>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</si>
  <si>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</si>
  <si>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</si>
  <si>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</si>
  <si>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</si>
  <si>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</si>
  <si>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</si>
  <si>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</si>
  <si>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</si>
  <si>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</si>
  <si>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</si>
  <si>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</si>
  <si>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</si>
  <si>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</si>
  <si>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</si>
  <si>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</si>
  <si>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</si>
  <si>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</si>
  <si>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</si>
  <si>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</si>
  <si>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</si>
  <si>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</si>
  <si>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</si>
  <si>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</si>
  <si>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</si>
  <si>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</si>
  <si>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</si>
  <si>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</si>
  <si>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</si>
  <si>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</si>
  <si>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</si>
  <si>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</si>
  <si>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</si>
  <si>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</si>
  <si>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</si>
  <si>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</si>
  <si>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</si>
  <si>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</si>
  <si>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</si>
  <si>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</si>
  <si>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</si>
  <si>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</si>
  <si>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</si>
  <si>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</si>
  <si>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</si>
  <si>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</si>
  <si>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</si>
  <si>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</si>
  <si>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</si>
  <si>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</si>
  <si>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</si>
  <si>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</si>
  <si>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</si>
  <si>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</si>
  <si>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</si>
  <si>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</si>
  <si>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</si>
  <si>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</si>
  <si>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</si>
  <si>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</si>
  <si>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</si>
  <si>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</si>
  <si>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</si>
  <si>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</si>
  <si>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</si>
  <si>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</si>
  <si>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</si>
  <si>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</si>
  <si>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</si>
  <si>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</si>
  <si>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</si>
  <si>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</si>
  <si>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</si>
  <si>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</si>
  <si>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</si>
  <si>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</si>
  <si>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</si>
  <si>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</si>
  <si>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</si>
  <si>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</si>
  <si>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</si>
  <si>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</si>
  <si>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</si>
  <si>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</si>
  <si>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</si>
  <si>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</si>
  <si>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</si>
  <si>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</si>
  <si>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</si>
  <si>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</si>
  <si>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</si>
  <si>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</si>
  <si>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</si>
  <si>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</si>
  <si>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</si>
  <si>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</si>
  <si>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</si>
  <si>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</si>
  <si>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</si>
  <si>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</si>
  <si>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</si>
  <si>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</si>
  <si>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</si>
  <si>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</si>
  <si>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</si>
  <si>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</si>
  <si>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</si>
  <si>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</si>
  <si>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</si>
  <si>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</si>
  <si>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</si>
  <si>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</si>
  <si>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</si>
  <si>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</si>
  <si>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</si>
  <si>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</si>
  <si>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</si>
  <si>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</si>
  <si>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</si>
  <si>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</si>
  <si>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</si>
  <si>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</si>
  <si>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</si>
  <si>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</si>
  <si>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</si>
  <si>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</si>
  <si>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</si>
  <si>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</si>
  <si>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</si>
  <si>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</si>
  <si>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</si>
  <si>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</si>
  <si>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</si>
  <si>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</si>
  <si>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</si>
  <si>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</si>
  <si>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</si>
  <si>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</si>
  <si>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</si>
  <si>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</si>
  <si>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</si>
  <si>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</si>
  <si>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</si>
  <si>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</si>
  <si>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</si>
  <si>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</si>
  <si>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</si>
  <si>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</si>
  <si>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</si>
  <si>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</si>
  <si>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</si>
  <si>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</si>
  <si>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</si>
  <si>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</si>
  <si>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</si>
  <si>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</si>
  <si>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</si>
  <si>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</si>
  <si>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</si>
  <si>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</si>
  <si>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</si>
  <si>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</si>
  <si>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</si>
  <si>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</si>
  <si>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</si>
  <si>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</si>
  <si>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</si>
  <si>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</si>
  <si>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</si>
  <si>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</si>
  <si>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</si>
  <si>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</si>
  <si>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</si>
  <si>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</si>
  <si>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</si>
  <si>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</si>
  <si>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</si>
  <si>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</si>
  <si>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</si>
  <si>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</si>
  <si>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</si>
  <si>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</si>
  <si>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</si>
  <si>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</si>
  <si>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</si>
  <si>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</si>
  <si>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</si>
  <si>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</si>
  <si>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</si>
  <si>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</si>
  <si>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</si>
  <si>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</si>
  <si>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</si>
  <si>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</si>
  <si>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</si>
  <si>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</si>
  <si>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</si>
  <si>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</si>
  <si>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</si>
  <si>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</si>
  <si>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</si>
  <si>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</si>
  <si>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</si>
  <si>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</si>
  <si>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</si>
  <si>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</si>
  <si>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</si>
  <si>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</si>
  <si>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</si>
  <si>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</si>
  <si>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</si>
  <si>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</si>
  <si>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</si>
  <si>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</si>
  <si>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</si>
  <si>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</si>
  <si>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</si>
  <si>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</si>
  <si>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</si>
  <si>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</si>
  <si>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</si>
  <si>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</si>
  <si>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</si>
  <si>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</si>
  <si>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</si>
  <si>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</si>
  <si>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</si>
  <si>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</si>
  <si>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</si>
  <si>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</si>
  <si>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</si>
  <si>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</si>
  <si>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</si>
  <si>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</si>
  <si>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</si>
  <si>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</si>
  <si>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</si>
  <si>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</si>
  <si>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</si>
  <si>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</si>
  <si>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</si>
  <si>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</si>
  <si>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</si>
  <si>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</si>
  <si>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</si>
  <si>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</si>
  <si>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</si>
  <si>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</si>
  <si>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</si>
  <si>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</si>
  <si>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</si>
  <si>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</si>
  <si>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</si>
  <si>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</si>
  <si>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</si>
  <si>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</si>
  <si>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</si>
  <si>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</si>
  <si>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</si>
  <si>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</si>
  <si>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</si>
  <si>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</si>
  <si>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</si>
  <si>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</si>
  <si>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</si>
  <si>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</si>
  <si>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</si>
  <si>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</si>
  <si>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</si>
  <si>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</si>
  <si>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</si>
  <si>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</si>
  <si>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</si>
  <si>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</si>
  <si>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</si>
  <si>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</si>
  <si>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</si>
  <si>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</si>
  <si>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</si>
  <si>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</si>
  <si>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</si>
  <si>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</si>
  <si>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</si>
  <si>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</si>
  <si>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</si>
  <si>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</si>
  <si>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</si>
  <si>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</si>
  <si>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</si>
  <si>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</si>
  <si>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</si>
  <si>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</si>
  <si>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</si>
  <si>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</si>
  <si>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</si>
  <si>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</si>
  <si>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</si>
  <si>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</si>
  <si>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</si>
  <si>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</si>
  <si>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</si>
  <si>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</si>
  <si>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</si>
  <si>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</si>
  <si>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</si>
  <si>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</si>
  <si>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</si>
  <si>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</si>
  <si>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</si>
  <si>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</si>
  <si>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</si>
  <si>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</si>
  <si>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</si>
  <si>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</si>
  <si>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</si>
  <si>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</si>
  <si>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</si>
  <si>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</si>
  <si>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</si>
  <si>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</si>
  <si>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</si>
  <si>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</si>
  <si>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</si>
  <si>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</si>
  <si>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</si>
  <si>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</si>
  <si>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</si>
  <si>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</si>
  <si>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</si>
  <si>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</si>
  <si>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</si>
  <si>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</si>
  <si>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</si>
  <si>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</si>
  <si>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</si>
  <si>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</si>
  <si>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</si>
  <si>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</si>
  <si>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</si>
  <si>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</si>
  <si>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</si>
  <si>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</si>
  <si>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</si>
  <si>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</si>
  <si>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</si>
  <si>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</si>
  <si>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</si>
  <si>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</si>
  <si>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</si>
  <si>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</si>
  <si>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</si>
  <si>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</si>
  <si>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</si>
  <si>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</si>
  <si>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</si>
  <si>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</si>
  <si>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</si>
  <si>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</si>
  <si>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</si>
  <si>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</si>
  <si>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</si>
  <si>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</si>
  <si>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</si>
  <si>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</si>
  <si>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</si>
  <si>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</si>
  <si>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</si>
  <si>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</si>
  <si>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</si>
  <si>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</si>
  <si>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</si>
  <si>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</si>
  <si>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</si>
  <si>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</si>
  <si>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</si>
  <si>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</si>
  <si>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</si>
  <si>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</si>
  <si>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</si>
  <si>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</si>
  <si>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</si>
  <si>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</si>
  <si>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</si>
  <si>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</si>
  <si>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</si>
  <si>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</si>
  <si>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</si>
  <si>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</si>
  <si>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</si>
  <si>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</si>
  <si>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</si>
  <si>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</si>
  <si>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</si>
  <si>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</si>
  <si>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</si>
  <si>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</si>
  <si>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</si>
  <si>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</si>
  <si>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</si>
  <si>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</si>
  <si>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</si>
  <si>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</si>
  <si>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</si>
  <si>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</si>
  <si>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</si>
  <si>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</si>
  <si>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</si>
  <si>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</si>
  <si>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</si>
  <si>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</si>
  <si>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</si>
  <si>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</si>
  <si>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</si>
  <si>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</si>
  <si>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</si>
  <si>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</si>
  <si>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</si>
  <si>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</si>
  <si>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</si>
  <si>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</si>
  <si>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</si>
  <si>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</si>
  <si>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</si>
  <si>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</si>
  <si>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</si>
  <si>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</si>
  <si>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</si>
  <si>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</si>
  <si>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</si>
  <si>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</si>
  <si>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</si>
  <si>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</si>
  <si>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</si>
  <si>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</si>
  <si>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</si>
  <si>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</si>
  <si>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</si>
  <si>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</si>
  <si>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</si>
  <si>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</si>
  <si>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</si>
  <si>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</si>
  <si>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</si>
  <si>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</si>
  <si>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</si>
  <si>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</si>
  <si>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</si>
  <si>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</si>
  <si>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</si>
  <si>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</si>
  <si>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</si>
  <si>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</si>
  <si>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</si>
  <si>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</si>
  <si>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</si>
  <si>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</si>
  <si>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</si>
  <si>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</si>
  <si>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</si>
  <si>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</si>
  <si>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</si>
  <si>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</si>
  <si>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</si>
  <si>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</si>
  <si>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</si>
  <si>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</si>
  <si>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</si>
  <si>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</si>
  <si>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</si>
  <si>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</si>
  <si>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</si>
  <si>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</si>
  <si>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</si>
  <si>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</si>
  <si>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</si>
  <si>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</si>
  <si>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</si>
  <si>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</si>
  <si>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</si>
  <si>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</si>
  <si>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</si>
  <si>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</si>
  <si>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</si>
  <si>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</si>
  <si>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</si>
  <si>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</si>
  <si>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</si>
  <si>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</si>
  <si>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</si>
  <si>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</si>
  <si>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</si>
  <si>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</si>
  <si>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</si>
  <si>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</si>
  <si>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</si>
  <si>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</si>
  <si>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</si>
  <si>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</si>
  <si>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</si>
  <si>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</si>
  <si>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</si>
  <si>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</si>
  <si>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</si>
  <si>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</si>
  <si>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</si>
  <si>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</si>
  <si>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</si>
  <si>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</si>
  <si>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</si>
  <si>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</si>
  <si>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</si>
  <si>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</si>
  <si>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</si>
  <si>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</si>
  <si>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</si>
  <si>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</si>
  <si>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</si>
  <si>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</si>
  <si>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</si>
  <si>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</si>
  <si>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</si>
  <si>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</si>
  <si>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</si>
  <si>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</si>
  <si>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</si>
  <si>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</si>
  <si>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</si>
  <si>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</si>
  <si>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</si>
  <si>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</si>
  <si>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</si>
  <si>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</si>
  <si>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</si>
  <si>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</si>
  <si>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</si>
  <si>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</si>
  <si>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</si>
  <si>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</si>
  <si>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</si>
  <si>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</si>
  <si>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</si>
  <si>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</si>
  <si>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</si>
  <si>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</si>
  <si>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</si>
  <si>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</si>
  <si>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</si>
  <si>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</si>
  <si>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</si>
  <si>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</si>
  <si>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</si>
  <si>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</si>
  <si>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</si>
  <si>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</si>
  <si>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</si>
  <si>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</si>
  <si>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</si>
  <si>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</si>
  <si>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</si>
  <si>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</si>
  <si>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</si>
  <si>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</si>
  <si>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</si>
  <si>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</si>
  <si>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</si>
  <si>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</si>
  <si>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</si>
  <si>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</si>
  <si>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</si>
  <si>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</si>
  <si>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</si>
  <si>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</si>
  <si>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</si>
  <si>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</si>
  <si>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</si>
  <si>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</si>
  <si>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</si>
  <si>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</si>
  <si>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</si>
  <si>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</si>
  <si>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</si>
  <si>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</si>
  <si>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</si>
  <si>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</si>
  <si>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</si>
  <si>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</si>
  <si>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</si>
  <si>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</si>
  <si>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</si>
  <si>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</si>
  <si>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</si>
  <si>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</si>
  <si>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</si>
  <si>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</si>
  <si>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</si>
  <si>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</si>
  <si>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</si>
  <si>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</si>
  <si>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</si>
  <si>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</si>
  <si>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</si>
  <si>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</si>
  <si>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</si>
  <si>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</si>
  <si>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</si>
  <si>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</si>
  <si>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</si>
  <si>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</si>
  <si>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</si>
  <si>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</si>
  <si>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</si>
  <si>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</si>
  <si>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</si>
  <si>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</si>
  <si>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</si>
  <si>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</si>
  <si>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</si>
  <si>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</si>
  <si>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</si>
  <si>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</si>
  <si>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</si>
  <si>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</si>
  <si>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</si>
  <si>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</si>
  <si>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</si>
  <si>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</si>
  <si>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</si>
  <si>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</si>
  <si>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</si>
  <si>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</si>
  <si>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</si>
  <si>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</si>
  <si>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</si>
  <si>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</si>
  <si>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</si>
  <si>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</si>
  <si>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</si>
  <si>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</si>
  <si>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</si>
  <si>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</si>
  <si>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</si>
  <si>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</si>
  <si>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</si>
  <si>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</si>
  <si>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</si>
  <si>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</si>
  <si>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</si>
  <si>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</si>
  <si>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</si>
  <si>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</si>
  <si>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</si>
  <si>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</si>
  <si>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</si>
  <si>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</si>
  <si>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</si>
  <si>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</si>
  <si>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</si>
  <si>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</si>
  <si>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</si>
  <si>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</si>
  <si>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</si>
  <si>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</si>
  <si>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</si>
  <si>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</si>
  <si>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</si>
  <si>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</si>
  <si>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</si>
  <si>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</si>
  <si>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</si>
  <si>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</si>
  <si>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</si>
  <si>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</si>
  <si>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</si>
  <si>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</si>
  <si>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</si>
  <si>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</si>
  <si>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</si>
  <si>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</si>
  <si>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</si>
  <si>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</si>
  <si>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</si>
  <si>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</si>
  <si>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</si>
  <si>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</si>
  <si>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</si>
  <si>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</si>
  <si>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</si>
  <si>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</si>
  <si>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</si>
  <si>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</si>
  <si>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</si>
  <si>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</si>
  <si>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</si>
  <si>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</si>
  <si>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</si>
  <si>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</si>
  <si>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</si>
  <si>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</si>
  <si>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</si>
  <si>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</si>
  <si>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</si>
  <si>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</si>
  <si>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</si>
  <si>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</si>
  <si>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</si>
  <si>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</si>
  <si>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</si>
  <si>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</si>
  <si>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</si>
  <si>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</si>
  <si>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</si>
  <si>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</si>
  <si>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</si>
  <si>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</si>
  <si>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</si>
  <si>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</si>
  <si>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</si>
  <si>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</si>
  <si>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</si>
  <si>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</si>
  <si>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</si>
  <si>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</si>
  <si>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</si>
  <si>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</si>
  <si>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</si>
  <si>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</si>
  <si>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</si>
  <si>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</si>
  <si>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</si>
  <si>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</si>
  <si>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</si>
  <si>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</si>
  <si>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</si>
  <si>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</si>
  <si>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</si>
  <si>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</si>
  <si>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</si>
  <si>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</si>
  <si>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</si>
  <si>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</si>
  <si>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</si>
  <si>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</si>
  <si>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</si>
  <si>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</si>
  <si>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</si>
  <si>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</si>
  <si>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</si>
  <si>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</si>
  <si>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</si>
  <si>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</si>
  <si>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</si>
  <si>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</si>
  <si>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</si>
  <si>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</si>
  <si>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</si>
  <si>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</si>
  <si>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</si>
  <si>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</si>
  <si>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</si>
  <si>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</si>
  <si>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</si>
  <si>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</si>
  <si>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</si>
  <si>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</si>
  <si>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</si>
  <si>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</si>
  <si>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</si>
  <si>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</si>
  <si>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</si>
  <si>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</si>
  <si>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</si>
  <si>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</si>
  <si>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</si>
  <si>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</si>
  <si>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</si>
  <si>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</si>
  <si>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</si>
  <si>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</si>
  <si>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</si>
  <si>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</si>
  <si>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</si>
  <si>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</si>
  <si>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</si>
  <si>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</si>
  <si>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</si>
  <si>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</si>
  <si>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</si>
  <si>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</si>
  <si>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</si>
  <si>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</si>
  <si>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</si>
  <si>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</si>
  <si>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</si>
  <si>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</si>
  <si>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</si>
  <si>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</si>
  <si>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</si>
  <si>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</si>
  <si>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</si>
  <si>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</si>
  <si>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</si>
  <si>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</si>
  <si>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</si>
  <si>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</si>
  <si>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</si>
  <si>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</si>
  <si>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</si>
  <si>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</si>
  <si>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</si>
  <si>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</si>
  <si>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</si>
  <si>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</si>
  <si>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</si>
  <si>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</si>
  <si>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</si>
  <si>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</si>
  <si>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</si>
  <si>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</si>
  <si>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</si>
  <si>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</si>
  <si>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</si>
  <si>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</si>
  <si>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</si>
  <si>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</si>
  <si>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</si>
  <si>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</si>
  <si>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</si>
  <si>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</si>
  <si>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</si>
  <si>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</si>
  <si>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</si>
  <si>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</si>
  <si>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</si>
  <si>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</si>
  <si>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</si>
  <si>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</si>
  <si>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</si>
  <si>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</si>
  <si>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</si>
  <si>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</si>
  <si>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</si>
  <si>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</si>
  <si>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</si>
  <si>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</si>
  <si>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</si>
  <si>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</si>
  <si>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</si>
  <si>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</si>
  <si>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</si>
  <si>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</si>
  <si>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</si>
  <si>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</si>
  <si>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</si>
  <si>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</si>
  <si>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</si>
  <si>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</si>
  <si>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</si>
  <si>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</si>
  <si>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</si>
  <si>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</si>
  <si>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</si>
  <si>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</si>
  <si>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</si>
  <si>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</si>
  <si>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</si>
  <si>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</si>
  <si>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</si>
  <si>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</si>
  <si>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</si>
  <si>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</si>
  <si>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</si>
  <si>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</si>
  <si>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</si>
  <si>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</si>
  <si>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</si>
  <si>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</si>
  <si>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</si>
  <si>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</si>
  <si>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</si>
  <si>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</si>
  <si>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</si>
  <si>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</si>
  <si>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</si>
  <si>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</si>
  <si>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</si>
  <si>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</si>
  <si>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</si>
  <si>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</si>
  <si>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</si>
  <si>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</si>
  <si>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</si>
  <si>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</si>
  <si>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</si>
  <si>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</si>
  <si>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</si>
  <si>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</si>
  <si>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</si>
  <si>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</si>
  <si>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</si>
  <si>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</si>
  <si>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</si>
  <si>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</si>
  <si>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</si>
  <si>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</si>
  <si>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</si>
  <si>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</si>
  <si>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</si>
  <si>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</si>
  <si>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</si>
  <si>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</si>
  <si>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</si>
  <si>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</si>
  <si>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</si>
  <si>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</si>
  <si>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</si>
  <si>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</si>
  <si>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</si>
  <si>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</si>
  <si>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</si>
  <si>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</si>
  <si>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</si>
  <si>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</si>
  <si>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</si>
  <si>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</si>
  <si>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</si>
  <si>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</si>
  <si>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</si>
  <si>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</si>
  <si>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</si>
  <si>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</si>
  <si>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</si>
  <si>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</si>
  <si>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</si>
  <si>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</si>
  <si>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</si>
  <si>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</si>
  <si>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</si>
  <si>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</si>
  <si>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</si>
  <si>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</si>
  <si>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</si>
  <si>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</si>
  <si>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</si>
  <si>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</si>
  <si>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</si>
  <si>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</si>
  <si>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</si>
  <si>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</si>
  <si>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</si>
  <si>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</si>
  <si>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</si>
  <si>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</si>
  <si>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</si>
  <si>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</si>
  <si>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</si>
  <si>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</si>
  <si>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</si>
  <si>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</si>
  <si>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</si>
  <si>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</si>
  <si>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</si>
  <si>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</si>
  <si>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</si>
  <si>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</si>
  <si>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</si>
  <si>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</si>
  <si>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</si>
  <si>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</si>
  <si>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</si>
  <si>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</si>
  <si>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</si>
  <si>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</si>
  <si>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</si>
  <si>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</si>
  <si>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</si>
  <si>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</si>
  <si>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</si>
  <si>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</si>
  <si>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</si>
  <si>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</si>
  <si>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</si>
  <si>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</si>
  <si>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</si>
  <si>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</si>
  <si>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</si>
  <si>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</si>
  <si>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</si>
  <si>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</si>
  <si>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</si>
  <si>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</si>
  <si>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</si>
  <si>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</si>
  <si>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</si>
  <si>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</si>
  <si>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</si>
  <si>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</si>
  <si>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</si>
  <si>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</si>
  <si>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</si>
  <si>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</si>
  <si>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</si>
  <si>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</si>
  <si>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</si>
  <si>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</si>
  <si>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</si>
  <si>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</si>
  <si>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</si>
  <si>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</si>
  <si>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</si>
  <si>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</si>
  <si>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</si>
  <si>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</si>
  <si>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</si>
  <si>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</si>
  <si>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</si>
  <si>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</si>
  <si>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</si>
  <si>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</si>
  <si>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</si>
  <si>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</si>
  <si>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</si>
  <si>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</si>
  <si>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</si>
  <si>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</si>
  <si>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</si>
  <si>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</si>
  <si>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</si>
  <si>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</si>
  <si>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</si>
  <si>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</si>
  <si>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</si>
  <si>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</si>
  <si>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</si>
  <si>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</si>
  <si>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</si>
  <si>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</si>
  <si>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</si>
  <si>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</si>
  <si>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</si>
  <si>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</si>
  <si>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</si>
  <si>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</si>
  <si>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</si>
  <si>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</si>
  <si>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</si>
  <si>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</si>
  <si>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</si>
  <si>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</si>
  <si>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</si>
  <si>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</si>
  <si>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</si>
  <si>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</si>
  <si>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</si>
  <si>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</si>
  <si>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</si>
  <si>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</si>
  <si>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</si>
  <si>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</si>
  <si>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</si>
  <si>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</si>
  <si>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</si>
  <si>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</si>
  <si>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</si>
  <si>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</si>
  <si>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</si>
  <si>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</si>
  <si>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</si>
  <si>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</si>
  <si>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</si>
  <si>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</si>
  <si>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</si>
  <si>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</si>
  <si>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</si>
  <si>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</si>
  <si>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</si>
  <si>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</si>
  <si>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</si>
  <si>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</si>
  <si>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</si>
  <si>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</si>
  <si>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</si>
  <si>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</si>
  <si>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</si>
  <si>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</si>
  <si>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</si>
  <si>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</si>
  <si>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</si>
  <si>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</si>
  <si>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</si>
  <si>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</si>
  <si>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</si>
  <si>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</si>
  <si>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</si>
  <si>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</si>
  <si>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</si>
  <si>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</si>
  <si>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</si>
  <si>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</si>
  <si>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</si>
  <si>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</si>
  <si>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</si>
  <si>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</si>
  <si>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</si>
  <si>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</si>
  <si>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</si>
  <si>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</si>
  <si>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</si>
  <si>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</si>
  <si>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</si>
  <si>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</si>
  <si>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</si>
  <si>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</si>
  <si>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</si>
  <si>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</si>
  <si>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</si>
  <si>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</si>
  <si>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</si>
  <si>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</si>
  <si>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</si>
  <si>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</si>
  <si>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</si>
  <si>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</si>
  <si>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</si>
  <si>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</si>
  <si>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</si>
  <si>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</si>
  <si>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</si>
  <si>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</si>
  <si>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</si>
  <si>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</si>
  <si>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</si>
  <si>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</si>
  <si>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</si>
  <si>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</si>
  <si>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</si>
  <si>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</si>
  <si>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</si>
  <si>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</si>
  <si>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</si>
  <si>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</si>
  <si>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</si>
  <si>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</si>
  <si>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</si>
  <si>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</si>
  <si>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</si>
  <si>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</si>
  <si>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</si>
  <si>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</si>
  <si>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</si>
  <si>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</si>
  <si>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</si>
  <si>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</si>
  <si>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</si>
  <si>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</si>
  <si>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</si>
  <si>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</si>
  <si>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</si>
  <si>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</si>
  <si>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</si>
  <si>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</si>
  <si>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</si>
  <si>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</si>
  <si>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</si>
  <si>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</si>
  <si>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</si>
  <si>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</si>
  <si>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</si>
  <si>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</si>
  <si>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</si>
  <si>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</si>
  <si>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</si>
  <si>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</si>
  <si>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</si>
  <si>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</si>
  <si>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</si>
  <si>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</si>
  <si>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</si>
  <si>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</si>
  <si>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</si>
  <si>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</si>
  <si>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</si>
  <si>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</si>
  <si>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</si>
  <si>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</si>
  <si>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</si>
  <si>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</si>
  <si>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</si>
  <si>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</si>
  <si>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</si>
  <si>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</si>
  <si>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</si>
  <si>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</si>
  <si>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</si>
  <si>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</si>
  <si>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</si>
  <si>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</si>
  <si>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</si>
  <si>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</si>
  <si>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</si>
  <si>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</si>
  <si>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</si>
  <si>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</si>
  <si>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</si>
  <si>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</si>
  <si>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</si>
  <si>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</si>
  <si>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</si>
  <si>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</si>
  <si>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</si>
  <si>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</si>
  <si>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</si>
  <si>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</si>
  <si>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</si>
  <si>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</si>
  <si>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</si>
  <si>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</si>
  <si>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</si>
  <si>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</si>
  <si>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</si>
  <si>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</si>
  <si>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</si>
  <si>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</si>
  <si>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</si>
  <si>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</si>
  <si>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</si>
  <si>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</si>
  <si>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</si>
  <si>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</si>
  <si>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</si>
  <si>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</si>
  <si>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</si>
  <si>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</si>
  <si>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</si>
  <si>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</si>
  <si>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</si>
  <si>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</si>
  <si>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</si>
  <si>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</si>
  <si>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</si>
  <si>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</si>
  <si>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</si>
  <si>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</si>
  <si>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</si>
  <si>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</si>
  <si>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</si>
  <si>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</si>
  <si>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</si>
  <si>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</si>
  <si>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</si>
  <si>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</si>
  <si>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</si>
  <si>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</si>
  <si>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</si>
  <si>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</si>
  <si>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</si>
  <si>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</si>
  <si>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</si>
  <si>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</si>
  <si>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</si>
  <si>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</si>
  <si>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</si>
  <si>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</si>
  <si>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</si>
  <si>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</si>
  <si>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</si>
  <si>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</si>
  <si>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</si>
  <si>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</si>
  <si>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</si>
  <si>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</si>
  <si>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</si>
  <si>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</si>
  <si>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</si>
  <si>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</si>
  <si>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</si>
  <si>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</si>
  <si>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</si>
  <si>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</si>
  <si>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</si>
  <si>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</si>
  <si>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</si>
  <si>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</si>
  <si>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</si>
  <si>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</si>
  <si>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</si>
  <si>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</si>
  <si>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</si>
  <si>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</si>
  <si>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</si>
  <si>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</si>
  <si>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</si>
  <si>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</si>
  <si>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</si>
  <si>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</si>
  <si>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</si>
  <si>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</si>
  <si>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</si>
  <si>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</si>
  <si>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</si>
  <si>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</si>
  <si>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</si>
  <si>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</si>
  <si>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</si>
  <si>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</si>
  <si>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</si>
  <si>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</si>
  <si>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</si>
  <si>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</si>
  <si>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</si>
  <si>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</si>
  <si>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</si>
  <si>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</si>
  <si>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</si>
  <si>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</si>
  <si>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</si>
  <si>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</si>
  <si>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</si>
  <si>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</si>
  <si>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</si>
  <si>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</si>
  <si>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</si>
  <si>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</si>
  <si>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</si>
  <si>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</si>
  <si>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</si>
  <si>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</si>
  <si>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</si>
  <si>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</si>
  <si>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</si>
  <si>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</si>
  <si>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</si>
  <si>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</si>
  <si>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</si>
  <si>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</si>
  <si>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</si>
  <si>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</si>
  <si>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</si>
  <si>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</si>
  <si>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</si>
  <si>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</si>
  <si>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</si>
  <si>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</si>
  <si>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</si>
  <si>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</si>
  <si>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</si>
  <si>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</si>
  <si>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</si>
  <si>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</si>
  <si>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</si>
  <si>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</si>
  <si>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</si>
  <si>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</si>
  <si>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</si>
  <si>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</si>
  <si>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</si>
  <si>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</si>
  <si>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</si>
  <si>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</si>
  <si>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</si>
  <si>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</si>
  <si>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</si>
  <si>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</si>
  <si>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</si>
  <si>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</si>
  <si>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</si>
  <si>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</si>
  <si>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</si>
  <si>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</si>
  <si>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</si>
  <si>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</si>
  <si>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</si>
  <si>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</si>
  <si>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</si>
  <si>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</si>
  <si>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</si>
  <si>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</si>
  <si>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</si>
  <si>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</si>
  <si>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</si>
  <si>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</si>
  <si>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</si>
  <si>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</si>
  <si>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</si>
  <si>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</si>
  <si>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</si>
  <si>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</si>
  <si>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</si>
  <si>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</si>
  <si>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</si>
  <si>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</si>
  <si>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</si>
  <si>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</si>
  <si>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</si>
  <si>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</si>
  <si>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</si>
  <si>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</si>
  <si>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</si>
  <si>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</si>
  <si>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</si>
  <si>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</si>
  <si>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</si>
  <si>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</si>
  <si>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</si>
  <si>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</si>
  <si>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</si>
  <si>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</si>
  <si>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</si>
  <si>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</si>
  <si>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</si>
  <si>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</si>
  <si>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</si>
  <si>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</si>
  <si>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</si>
  <si>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</si>
  <si>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</si>
  <si>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</si>
  <si>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</si>
  <si>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</si>
  <si>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</si>
  <si>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</si>
  <si>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</si>
  <si>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</si>
  <si>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</si>
  <si>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</si>
  <si>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</si>
  <si>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</si>
  <si>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</si>
  <si>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</si>
  <si>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</si>
  <si>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</si>
  <si>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</si>
  <si>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</si>
  <si>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</si>
  <si>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</si>
  <si>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</si>
  <si>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</si>
  <si>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</si>
  <si>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</si>
  <si>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</si>
  <si>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</si>
  <si>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</si>
  <si>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</si>
  <si>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</si>
  <si>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</si>
  <si>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</si>
  <si>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</si>
  <si>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</si>
  <si>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</si>
  <si>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</si>
  <si>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</si>
  <si>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</si>
  <si>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</si>
  <si>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</si>
  <si>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</si>
  <si>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</si>
  <si>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</si>
  <si>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</si>
  <si>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</si>
  <si>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</si>
  <si>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</si>
  <si>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</si>
  <si>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</si>
  <si>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</si>
  <si>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</si>
  <si>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</si>
  <si>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</si>
  <si>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</si>
  <si>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</si>
  <si>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</si>
  <si>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</si>
  <si>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</si>
  <si>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</si>
  <si>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</si>
  <si>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</si>
  <si>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</si>
  <si>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</si>
  <si>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</si>
  <si>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</si>
  <si>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</si>
  <si>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</si>
  <si>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</si>
  <si>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</si>
  <si>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</si>
  <si>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</si>
  <si>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</si>
  <si>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</si>
  <si>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</si>
  <si>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</si>
  <si>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</si>
  <si>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</si>
  <si>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</si>
  <si>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</si>
  <si>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</si>
  <si>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</si>
  <si>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</si>
  <si>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</si>
  <si>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</si>
  <si>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</si>
  <si>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</si>
  <si>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</si>
  <si>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</si>
  <si>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</si>
  <si>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</si>
  <si>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</si>
  <si>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</si>
  <si>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</si>
  <si>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</si>
  <si>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</si>
  <si>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</si>
  <si>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</si>
  <si>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</si>
  <si>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</si>
  <si>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</si>
  <si>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</si>
  <si>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</si>
  <si>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</si>
  <si>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</si>
  <si>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</si>
  <si>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</si>
  <si>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</si>
  <si>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</si>
  <si>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</si>
  <si>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</si>
  <si>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</si>
  <si>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</si>
  <si>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</si>
  <si>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</si>
  <si>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</si>
  <si>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</si>
  <si>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</si>
  <si>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</si>
  <si>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</si>
  <si>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</si>
  <si>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</si>
  <si>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</si>
  <si>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</si>
  <si>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</si>
  <si>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</si>
  <si>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</si>
  <si>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</si>
  <si>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</si>
  <si>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</si>
  <si>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</si>
  <si>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</si>
  <si>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</si>
  <si>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</si>
  <si>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</si>
  <si>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</si>
  <si>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</si>
  <si>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</si>
  <si>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</si>
  <si>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</si>
  <si>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</si>
  <si>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</si>
  <si>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</si>
  <si>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</si>
  <si>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</si>
  <si>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</si>
  <si>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</si>
  <si>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</si>
  <si>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</si>
  <si>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</si>
  <si>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</si>
  <si>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</si>
  <si>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</si>
  <si>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</si>
  <si>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</si>
  <si>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</si>
  <si>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</si>
  <si>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</si>
  <si>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</si>
  <si>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</si>
  <si>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</si>
  <si>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</si>
  <si>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</si>
  <si>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</si>
  <si>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</si>
  <si>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</si>
  <si>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</si>
  <si>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</si>
  <si>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</si>
  <si>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</si>
  <si>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</si>
  <si>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</si>
  <si>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</si>
  <si>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</si>
  <si>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</si>
  <si>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</si>
  <si>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</si>
  <si>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</si>
  <si>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</si>
  <si>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</si>
  <si>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</si>
  <si>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</si>
  <si>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</si>
  <si>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</si>
  <si>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</si>
  <si>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</si>
  <si>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</si>
  <si>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</si>
  <si>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</si>
  <si>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</si>
  <si>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</si>
  <si>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</si>
  <si>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</si>
  <si>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</si>
  <si>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</si>
  <si>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</si>
  <si>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</si>
  <si>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</si>
  <si>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</si>
  <si>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</si>
  <si>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</si>
  <si>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</si>
  <si>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</si>
  <si>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</si>
  <si>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</si>
  <si>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</si>
  <si>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</si>
  <si>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</si>
  <si>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</si>
  <si>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</si>
  <si>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</si>
  <si>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</si>
  <si>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</si>
  <si>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</si>
  <si>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</si>
  <si>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</si>
  <si>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</si>
  <si>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</si>
  <si>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</si>
  <si>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</si>
  <si>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</si>
  <si>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</si>
  <si>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</si>
  <si>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</si>
  <si>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</si>
  <si>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</si>
  <si>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</si>
  <si>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</si>
  <si>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</si>
  <si>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</si>
  <si>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</si>
  <si>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</si>
  <si>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</si>
  <si>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</si>
  <si>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</si>
  <si>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</si>
  <si>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</si>
  <si>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</si>
  <si>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</si>
  <si>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</si>
  <si>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</si>
  <si>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</si>
  <si>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</si>
  <si>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</si>
  <si>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</si>
  <si>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</si>
  <si>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</si>
  <si>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</si>
  <si>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</si>
  <si>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</si>
  <si>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</si>
  <si>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</si>
  <si>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</si>
  <si>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</si>
  <si>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</si>
  <si>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</si>
  <si>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</si>
  <si>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</si>
  <si>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</si>
  <si>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</si>
  <si>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</si>
  <si>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</si>
  <si>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</si>
  <si>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</si>
  <si>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</si>
  <si>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</si>
  <si>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</si>
  <si>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</si>
  <si>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</si>
  <si>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</si>
  <si>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</si>
  <si>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</si>
  <si>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</si>
  <si>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</si>
  <si>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</si>
  <si>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</si>
  <si>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</si>
  <si>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</si>
  <si>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</si>
  <si>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</si>
  <si>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</si>
  <si>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</si>
  <si>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</si>
  <si>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</si>
  <si>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</si>
  <si>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</si>
  <si>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</si>
  <si>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</si>
  <si>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</si>
  <si>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</si>
  <si>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</si>
  <si>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</si>
  <si>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</si>
  <si>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</si>
  <si>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</si>
  <si>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</si>
  <si>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</si>
  <si>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</si>
  <si>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</si>
  <si>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</si>
  <si>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</si>
  <si>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</si>
  <si>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</si>
  <si>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</si>
  <si>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</si>
  <si>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</si>
  <si>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</si>
  <si>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</si>
  <si>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</si>
  <si>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</si>
  <si>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</si>
  <si>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</si>
  <si>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</si>
  <si>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</si>
  <si>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</si>
  <si>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</si>
  <si>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</si>
  <si>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</si>
  <si>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</si>
  <si>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</si>
  <si>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</si>
  <si>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</si>
  <si>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</si>
  <si>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</si>
  <si>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</si>
  <si>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</si>
  <si>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</si>
  <si>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</si>
  <si>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</si>
  <si>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</si>
  <si>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</si>
  <si>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</si>
  <si>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</si>
  <si>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</si>
  <si>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</si>
  <si>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</si>
  <si>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</si>
  <si>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</si>
  <si>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</si>
  <si>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</si>
  <si>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</si>
  <si>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</si>
  <si>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</si>
  <si>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</si>
  <si>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</si>
  <si>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</si>
  <si>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</si>
  <si>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</si>
  <si>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</si>
  <si>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</si>
  <si>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</si>
  <si>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</si>
  <si>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</si>
  <si>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</si>
  <si>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</si>
  <si>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</si>
  <si>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</si>
  <si>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</si>
  <si>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</si>
  <si>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</si>
  <si>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</si>
  <si>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</si>
  <si>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</si>
  <si>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</si>
  <si>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</si>
  <si>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</si>
  <si>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</si>
  <si>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</si>
  <si>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</si>
  <si>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</si>
  <si>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</si>
  <si>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</si>
  <si>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</si>
  <si>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</si>
  <si>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</si>
  <si>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</si>
  <si>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</si>
  <si>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</si>
  <si>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</si>
  <si>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</si>
  <si>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</si>
  <si>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</si>
  <si>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</si>
  <si>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</si>
  <si>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</si>
  <si>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</si>
  <si>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</si>
  <si>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</si>
  <si>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</si>
  <si>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</si>
  <si>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</si>
  <si>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</si>
  <si>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</si>
  <si>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</si>
  <si>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</si>
  <si>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</si>
  <si>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</si>
  <si>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</si>
  <si>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</si>
  <si>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</si>
  <si>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</si>
  <si>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</si>
  <si>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</si>
  <si>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</si>
  <si>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</si>
  <si>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</si>
  <si>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</si>
  <si>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</si>
  <si>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</si>
  <si>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</si>
  <si>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</si>
  <si>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</si>
  <si>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</si>
  <si>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</si>
  <si>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</si>
  <si>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</si>
  <si>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</si>
  <si>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</si>
  <si>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</si>
  <si>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</si>
  <si>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</si>
  <si>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</si>
  <si>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</si>
  <si>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</si>
  <si>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</si>
  <si>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</si>
  <si>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</si>
  <si>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</si>
  <si>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</si>
  <si>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</si>
  <si>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</si>
  <si>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</si>
  <si>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</si>
  <si>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</si>
  <si>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</si>
  <si>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</si>
  <si>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</si>
  <si>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</si>
  <si>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</si>
  <si>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</si>
  <si>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</si>
  <si>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</si>
  <si>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</si>
  <si>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</si>
  <si>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</si>
  <si>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</si>
  <si>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</si>
  <si>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</si>
  <si>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</si>
  <si>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</si>
  <si>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</si>
  <si>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</si>
  <si>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</si>
  <si>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</si>
  <si>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</si>
  <si>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</si>
  <si>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</si>
  <si>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</si>
  <si>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</si>
  <si>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</si>
  <si>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</si>
  <si>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</si>
  <si>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</si>
  <si>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</si>
  <si>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</si>
  <si>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</si>
  <si>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</si>
  <si>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</si>
  <si>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</si>
  <si>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</si>
  <si>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</si>
  <si>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</si>
  <si>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</si>
  <si>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</si>
  <si>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</si>
  <si>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</si>
  <si>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</si>
  <si>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</si>
  <si>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</si>
  <si>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</si>
  <si>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</si>
  <si>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</si>
  <si>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</si>
  <si>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</si>
  <si>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</si>
  <si>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</si>
  <si>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</si>
  <si>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</si>
  <si>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</si>
  <si>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</si>
  <si>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</si>
  <si>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</si>
  <si>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</si>
  <si>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</si>
  <si>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</si>
  <si>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</si>
  <si>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</si>
  <si>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</si>
  <si>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</si>
  <si>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</si>
  <si>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</si>
  <si>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</si>
  <si>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</si>
  <si>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</si>
  <si>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</si>
  <si>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</si>
  <si>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</si>
  <si>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</si>
  <si>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</si>
  <si>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</si>
  <si>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</si>
  <si>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</si>
  <si>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</si>
  <si>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</si>
  <si>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</si>
  <si>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</si>
  <si>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</si>
  <si>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</si>
  <si>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</si>
  <si>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</si>
  <si>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</si>
  <si>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</si>
  <si>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</si>
  <si>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</si>
  <si>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</si>
  <si>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</si>
  <si>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</si>
  <si>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</si>
  <si>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</si>
  <si>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</si>
  <si>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</si>
  <si>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</si>
  <si>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</si>
  <si>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</si>
  <si>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</si>
  <si>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</si>
  <si>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</si>
  <si>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</si>
  <si>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</si>
  <si>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</si>
  <si>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</si>
  <si>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</si>
  <si>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</si>
  <si>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</si>
  <si>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</si>
  <si>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</si>
  <si>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</si>
  <si>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</si>
  <si>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</si>
  <si>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</si>
  <si>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</si>
  <si>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</si>
  <si>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</si>
  <si>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</si>
  <si>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</si>
  <si>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</si>
  <si>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</si>
  <si>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</si>
  <si>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</si>
  <si>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</si>
  <si>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</si>
  <si>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</si>
  <si>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</si>
  <si>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</si>
  <si>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</si>
  <si>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</si>
  <si>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</si>
  <si>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</si>
  <si>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</si>
  <si>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</si>
  <si>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</si>
  <si>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</si>
  <si>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</si>
  <si>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</si>
  <si>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</si>
  <si>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</si>
  <si>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</si>
  <si>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</si>
  <si>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</si>
  <si>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</si>
  <si>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</si>
  <si>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</si>
  <si>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</si>
  <si>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</si>
  <si>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</si>
  <si>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</si>
  <si>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</si>
  <si>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</si>
  <si>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</si>
  <si>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</si>
  <si>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</si>
  <si>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</si>
  <si>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</si>
  <si>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</si>
  <si>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</si>
  <si>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</si>
  <si>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</si>
  <si>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</si>
  <si>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</si>
  <si>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</si>
  <si>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</si>
  <si>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</si>
  <si>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</si>
  <si>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</si>
  <si>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</si>
  <si>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</si>
  <si>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</si>
  <si>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</si>
  <si>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</si>
  <si>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</si>
  <si>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</si>
  <si>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</si>
  <si>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</si>
  <si>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</si>
  <si>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</si>
  <si>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</si>
  <si>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</si>
  <si>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</si>
  <si>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</si>
  <si>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</si>
  <si>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</si>
  <si>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</si>
  <si>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</si>
  <si>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</si>
  <si>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</si>
  <si>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</si>
  <si>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</si>
  <si>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</si>
  <si>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</si>
  <si>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</si>
  <si>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</si>
  <si>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</si>
  <si>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</si>
  <si>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</si>
  <si>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</si>
  <si>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</si>
  <si>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</si>
  <si>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</si>
  <si>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</si>
  <si>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</si>
  <si>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</si>
  <si>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</si>
  <si>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</si>
  <si>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</si>
  <si>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</si>
  <si>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</si>
  <si>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</si>
  <si>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</si>
  <si>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</si>
  <si>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</si>
  <si>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</si>
  <si>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</si>
  <si>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</si>
  <si>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</si>
  <si>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</si>
  <si>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</si>
  <si>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</si>
  <si>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</si>
  <si>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</si>
  <si>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</si>
  <si>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</si>
  <si>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</si>
  <si>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</si>
  <si>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</si>
  <si>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</si>
  <si>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</si>
  <si>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</si>
  <si>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</si>
  <si>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</si>
  <si>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</si>
  <si>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</si>
  <si>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</si>
  <si>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</si>
  <si>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</si>
  <si>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</si>
  <si>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</si>
  <si>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</si>
  <si>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</si>
  <si>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</si>
  <si>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</si>
  <si>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</si>
  <si>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</si>
  <si>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</si>
  <si>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</si>
  <si>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</si>
  <si>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</si>
  <si>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</si>
  <si>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</si>
  <si>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</si>
  <si>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</si>
  <si>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</si>
  <si>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</si>
  <si>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</si>
  <si>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</si>
  <si>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</si>
  <si>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</si>
  <si>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</si>
  <si>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</si>
  <si>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</si>
  <si>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</si>
  <si>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</si>
  <si>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</si>
  <si>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</si>
  <si>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</si>
  <si>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</si>
  <si>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</si>
  <si>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</si>
  <si>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</si>
  <si>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</si>
  <si>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</si>
  <si>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</si>
  <si>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</si>
  <si>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</si>
  <si>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</si>
  <si>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</si>
  <si>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</si>
  <si>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</si>
  <si>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</si>
  <si>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</si>
  <si>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</si>
  <si>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</si>
  <si>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</si>
  <si>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</si>
  <si>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</si>
  <si>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</si>
  <si>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</si>
  <si>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</si>
  <si>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</si>
  <si>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</si>
  <si>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</si>
  <si>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</si>
  <si>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</si>
  <si>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</si>
  <si>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</si>
  <si>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</si>
  <si>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</si>
  <si>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</si>
  <si>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</si>
  <si>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</si>
  <si>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</si>
  <si>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</si>
  <si>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</si>
  <si>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</si>
  <si>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</si>
  <si>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</si>
  <si>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</si>
  <si>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</si>
  <si>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</si>
  <si>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</si>
  <si>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</si>
  <si>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</si>
  <si>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</si>
  <si>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</si>
  <si>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</si>
  <si>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</si>
  <si>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</si>
  <si>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</si>
  <si>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</si>
  <si>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</si>
  <si>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</si>
  <si>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</si>
  <si>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</si>
  <si>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</si>
  <si>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</si>
  <si>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</si>
  <si>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</si>
  <si>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</si>
  <si>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</si>
  <si>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</si>
  <si>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</si>
  <si>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</si>
  <si>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</si>
  <si>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</si>
  <si>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</si>
  <si>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</si>
  <si>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</si>
  <si>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</si>
  <si>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</si>
  <si>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</si>
  <si>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</si>
  <si>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</si>
  <si>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</si>
  <si>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</si>
  <si>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</si>
  <si>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</si>
  <si>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</si>
  <si>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</si>
  <si>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</si>
  <si>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</si>
  <si>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</si>
  <si>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</si>
  <si>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</si>
  <si>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</si>
  <si>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</si>
  <si>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</si>
  <si>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</si>
  <si>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</si>
  <si>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</si>
  <si>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</si>
  <si>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</si>
  <si>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</si>
  <si>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</si>
  <si>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</si>
  <si>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</si>
  <si>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</si>
  <si>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</si>
  <si>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</si>
  <si>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</si>
  <si>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</si>
  <si>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</si>
  <si>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</si>
  <si>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</si>
  <si>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</si>
  <si>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</si>
  <si>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</si>
  <si>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</si>
  <si>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</si>
  <si>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</si>
  <si>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</si>
  <si>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</si>
  <si>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</si>
  <si>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</si>
  <si>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</si>
  <si>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</si>
  <si>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</si>
  <si>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</si>
  <si>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</si>
  <si>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</si>
  <si>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</si>
  <si>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</si>
  <si>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</si>
  <si>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</si>
  <si>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</si>
  <si>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</si>
  <si>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</si>
  <si>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</si>
  <si>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</si>
  <si>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</si>
  <si>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</si>
  <si>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</si>
  <si>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</si>
  <si>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</si>
  <si>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</si>
  <si>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</si>
  <si>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</si>
  <si>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</si>
  <si>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</si>
  <si>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</si>
  <si>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</si>
  <si>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</si>
  <si>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</si>
  <si>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</si>
  <si>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</si>
  <si>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</si>
  <si>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</si>
  <si>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</si>
  <si>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</si>
  <si>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</si>
  <si>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</si>
  <si>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</si>
  <si>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</si>
  <si>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</si>
  <si>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</si>
  <si>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</si>
  <si>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</si>
  <si>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</si>
  <si>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</si>
  <si>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</si>
  <si>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</si>
  <si>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</si>
  <si>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</si>
  <si>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</si>
  <si>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</si>
  <si>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</si>
  <si>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</si>
  <si>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</si>
  <si>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</si>
  <si>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</si>
  <si>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</si>
  <si>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</si>
  <si>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</si>
  <si>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</si>
  <si>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</si>
  <si>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</si>
  <si>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</si>
  <si>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</si>
  <si>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</si>
  <si>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</si>
  <si>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</si>
  <si>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</si>
  <si>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</si>
  <si>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</si>
  <si>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</si>
  <si>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</si>
  <si>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</si>
  <si>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</si>
  <si>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</si>
  <si>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</si>
  <si>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</si>
  <si>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</si>
  <si>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</si>
  <si>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</si>
  <si>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</si>
  <si>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</si>
  <si>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</si>
  <si>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</si>
  <si>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</si>
  <si>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</si>
  <si>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</si>
  <si>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</si>
  <si>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</si>
  <si>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</si>
  <si>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</si>
  <si>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</si>
  <si>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</si>
  <si>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</si>
  <si>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</si>
  <si>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</si>
  <si>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</si>
  <si>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</si>
  <si>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</si>
  <si>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</si>
  <si>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</si>
  <si>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</si>
  <si>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</si>
  <si>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</si>
  <si>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</si>
  <si>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</si>
  <si>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</si>
  <si>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</si>
  <si>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</si>
  <si>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</si>
  <si>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</si>
  <si>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</si>
  <si>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</si>
  <si>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</si>
  <si>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</si>
  <si>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</si>
  <si>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</si>
  <si>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</si>
  <si>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</si>
  <si>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</si>
  <si>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</si>
  <si>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</si>
  <si>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</si>
  <si>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</si>
  <si>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</si>
  <si>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</si>
  <si>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</si>
  <si>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</si>
  <si>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</si>
  <si>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</si>
  <si>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</si>
  <si>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</si>
  <si>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</si>
  <si>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</si>
  <si>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</si>
  <si>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</si>
  <si>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</si>
  <si>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</si>
  <si>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</si>
  <si>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</si>
  <si>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</si>
  <si>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</si>
  <si>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</si>
  <si>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</si>
  <si>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</si>
  <si>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</si>
  <si>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</si>
  <si>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</si>
  <si>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</si>
  <si>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</si>
  <si>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</si>
  <si>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</si>
  <si>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</si>
  <si>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</si>
  <si>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</si>
  <si>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</si>
  <si>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</si>
  <si>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</si>
  <si>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</si>
  <si>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</si>
  <si>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</si>
  <si>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</si>
  <si>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</si>
  <si>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</si>
  <si>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</si>
  <si>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</si>
  <si>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</si>
  <si>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</si>
  <si>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</si>
  <si>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</si>
  <si>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</si>
  <si>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</si>
  <si>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</si>
  <si>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</si>
  <si>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</si>
  <si>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</si>
  <si>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</si>
  <si>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</si>
  <si>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</si>
  <si>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</si>
  <si>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</si>
  <si>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</si>
  <si>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</si>
  <si>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</si>
  <si>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</si>
  <si>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</si>
  <si>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</si>
  <si>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</si>
  <si>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</si>
  <si>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</si>
  <si>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</si>
  <si>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</si>
  <si>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</si>
  <si>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</si>
  <si>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</si>
  <si>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</si>
  <si>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</si>
  <si>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</si>
  <si>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</si>
  <si>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</si>
  <si>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</si>
  <si>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</si>
  <si>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</si>
  <si>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</si>
  <si>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</si>
  <si>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</si>
  <si>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</si>
  <si>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</si>
  <si>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</si>
  <si>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</si>
  <si>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</si>
  <si>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</si>
  <si>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</si>
  <si>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</si>
  <si>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</si>
  <si>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</si>
  <si>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</si>
  <si>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</si>
  <si>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</si>
  <si>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</si>
  <si>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</si>
  <si>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</si>
  <si>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</si>
  <si>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</si>
  <si>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</si>
  <si>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</si>
  <si>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</si>
  <si>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</si>
  <si>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</si>
  <si>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</si>
  <si>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</si>
  <si>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</si>
  <si>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</si>
  <si>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</si>
  <si>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</si>
  <si>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</si>
  <si>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</si>
  <si>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</si>
  <si>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</si>
  <si>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</si>
  <si>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</si>
  <si>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</si>
  <si>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</si>
  <si>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</si>
  <si>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</si>
  <si>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</si>
  <si>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</si>
  <si>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</si>
  <si>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</si>
  <si>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</si>
  <si>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</si>
  <si>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</si>
  <si>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</si>
  <si>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</si>
  <si>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</si>
  <si>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</si>
  <si>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</si>
  <si>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</si>
  <si>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</si>
  <si>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</si>
  <si>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</si>
  <si>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</si>
  <si>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</si>
  <si>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</si>
  <si>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</si>
  <si>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</si>
  <si>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</si>
  <si>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</si>
  <si>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</si>
  <si>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</si>
  <si>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</si>
  <si>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</si>
  <si>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</si>
  <si>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</si>
  <si>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</si>
  <si>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</si>
  <si>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</si>
  <si>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</si>
  <si>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</si>
  <si>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</si>
  <si>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</si>
  <si>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</si>
  <si>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</si>
  <si>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</si>
  <si>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</si>
  <si>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</si>
  <si>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</si>
  <si>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</si>
  <si>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</si>
  <si>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</si>
  <si>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</si>
  <si>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</si>
  <si>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</si>
  <si>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</si>
  <si>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</si>
  <si>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</si>
  <si>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</si>
  <si>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</si>
  <si>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</si>
  <si>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</si>
  <si>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</si>
  <si>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</si>
  <si>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</si>
  <si>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</si>
  <si>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</si>
  <si>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</si>
  <si>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</si>
  <si>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</si>
  <si>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</si>
  <si>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</si>
  <si>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</si>
  <si>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</si>
  <si>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</si>
  <si>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</si>
  <si>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</si>
  <si>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</si>
  <si>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</si>
  <si>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</si>
  <si>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</si>
  <si>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</si>
  <si>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</si>
  <si>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</si>
  <si>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</si>
  <si>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</si>
  <si>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</si>
  <si>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</si>
  <si>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</si>
  <si>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</si>
  <si>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</si>
  <si>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</si>
  <si>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</si>
  <si>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</si>
  <si>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</si>
  <si>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</si>
  <si>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</si>
  <si>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</si>
  <si>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</si>
  <si>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</si>
  <si>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</si>
  <si>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</si>
  <si>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</si>
  <si>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</si>
  <si>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</si>
  <si>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</si>
  <si>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</si>
  <si>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</si>
  <si>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</si>
  <si>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</si>
  <si>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</si>
  <si>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</si>
  <si>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</si>
  <si>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</si>
  <si>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</si>
  <si>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</si>
  <si>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</si>
  <si>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</si>
  <si>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</si>
  <si>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</si>
  <si>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</si>
  <si>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</si>
  <si>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</si>
  <si>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</si>
  <si>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</si>
  <si>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</si>
  <si>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</si>
  <si>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</si>
  <si>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</si>
  <si>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</si>
  <si>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</si>
  <si>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</si>
  <si>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</si>
  <si>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</si>
  <si>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</si>
  <si>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</si>
  <si>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</si>
  <si>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</si>
  <si>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</si>
  <si>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</si>
  <si>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</si>
  <si>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</si>
  <si>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</si>
  <si>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</si>
  <si>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</si>
  <si>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</si>
  <si>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</si>
  <si>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</si>
  <si>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</si>
  <si>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</si>
  <si>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</si>
  <si>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</si>
  <si>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</si>
  <si>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</si>
  <si>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</si>
  <si>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</si>
  <si>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</si>
  <si>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</si>
  <si>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</si>
  <si>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</si>
  <si>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</si>
  <si>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</si>
  <si>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</si>
  <si>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</si>
  <si>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</si>
  <si>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</si>
  <si>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</si>
  <si>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</si>
  <si>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</si>
  <si>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</si>
  <si>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</si>
  <si>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</si>
  <si>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</si>
  <si>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</si>
  <si>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</si>
  <si>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</si>
  <si>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</si>
  <si>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</si>
  <si>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</si>
  <si>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</si>
  <si>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</si>
  <si>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</si>
  <si>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</si>
  <si>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</si>
  <si>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</si>
  <si>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</si>
  <si>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</si>
  <si>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</si>
  <si>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</si>
  <si>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</si>
  <si>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</si>
  <si>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</si>
  <si>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</si>
  <si>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</si>
  <si>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</si>
  <si>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</si>
  <si>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</si>
  <si>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</si>
  <si>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</si>
  <si>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</si>
  <si>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</si>
  <si>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</si>
  <si>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</si>
  <si>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</si>
  <si>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</si>
  <si>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</si>
  <si>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</si>
  <si>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</si>
  <si>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</si>
  <si>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</si>
  <si>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</si>
  <si>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</si>
  <si>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</si>
  <si>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</si>
  <si>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</si>
  <si>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</si>
  <si>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</si>
  <si>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</si>
  <si>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</si>
  <si>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</si>
  <si>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</si>
  <si>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</si>
  <si>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</si>
  <si>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</si>
  <si>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</si>
  <si>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</si>
  <si>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</si>
  <si>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</si>
  <si>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</si>
  <si>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</si>
  <si>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</si>
  <si>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</si>
  <si>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</si>
  <si>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</si>
  <si>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</si>
  <si>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</si>
  <si>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</si>
  <si>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</si>
  <si>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</si>
  <si>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</si>
  <si>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</si>
  <si>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</si>
  <si>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</si>
  <si>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</si>
  <si>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</si>
  <si>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</si>
  <si>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</si>
  <si>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</si>
  <si>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</si>
  <si>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</si>
  <si>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</si>
  <si>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</si>
  <si>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</si>
  <si>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</si>
  <si>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</si>
  <si>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</si>
  <si>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</si>
  <si>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</si>
  <si>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</si>
  <si>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</si>
  <si>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</si>
  <si>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</si>
  <si>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</si>
  <si>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</si>
  <si>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</si>
  <si>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</si>
  <si>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</si>
  <si>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</si>
  <si>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</si>
  <si>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</si>
  <si>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</si>
  <si>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</si>
  <si>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</si>
  <si>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</si>
  <si>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</si>
  <si>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</si>
  <si>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</si>
  <si>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</si>
  <si>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</si>
  <si>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</si>
  <si>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</si>
  <si>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</si>
  <si>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</si>
  <si>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</si>
  <si>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</si>
  <si>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</si>
  <si>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</si>
  <si>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</si>
  <si>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</si>
  <si>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</si>
  <si>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</si>
  <si>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</si>
  <si>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</si>
  <si>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</si>
  <si>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</si>
  <si>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</si>
  <si>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</si>
  <si>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</si>
  <si>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</si>
  <si>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</si>
  <si>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</si>
  <si>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</si>
  <si>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</si>
  <si>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</si>
  <si>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</si>
  <si>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</si>
  <si>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</si>
  <si>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</si>
  <si>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</si>
  <si>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</si>
  <si>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</si>
  <si>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</si>
  <si>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</si>
  <si>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</si>
  <si>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</si>
  <si>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</si>
  <si>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</si>
  <si>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</si>
  <si>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</si>
  <si>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</si>
  <si>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</si>
  <si>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</si>
  <si>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</si>
  <si>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</si>
  <si>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</si>
  <si>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</si>
  <si>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</si>
  <si>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</si>
  <si>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</si>
  <si>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</si>
  <si>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</si>
  <si>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</si>
  <si>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</si>
  <si>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</si>
  <si>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</si>
  <si>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</si>
  <si>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</si>
  <si>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</si>
  <si>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</si>
  <si>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</si>
  <si>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</si>
  <si>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</si>
  <si>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</si>
  <si>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</si>
  <si>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</si>
  <si>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</si>
  <si>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</si>
  <si>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</si>
  <si>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</si>
  <si>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</si>
  <si>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</si>
  <si>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</si>
  <si>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</si>
  <si>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</si>
  <si>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</si>
  <si>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</si>
  <si>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</si>
  <si>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</si>
  <si>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</si>
  <si>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</si>
  <si>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</si>
  <si>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</si>
  <si>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</si>
  <si>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</si>
  <si>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</si>
  <si>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</si>
  <si>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</si>
  <si>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</si>
  <si>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</si>
  <si>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</si>
  <si>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</si>
  <si>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</si>
  <si>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</si>
  <si>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</si>
  <si>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</si>
  <si>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</si>
  <si>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</si>
  <si>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</si>
  <si>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</si>
  <si>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</si>
  <si>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</si>
  <si>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</si>
  <si>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</si>
  <si>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</si>
  <si>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</si>
  <si>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</si>
  <si>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</si>
  <si>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</si>
  <si>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</si>
  <si>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</si>
  <si>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</si>
  <si>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</si>
  <si>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</si>
  <si>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</si>
  <si>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</si>
  <si>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</si>
  <si>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</si>
  <si>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</si>
  <si>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</si>
  <si>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</si>
  <si>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</si>
  <si>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</si>
  <si>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</si>
  <si>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</si>
  <si>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</si>
  <si>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</si>
  <si>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</si>
  <si>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</si>
  <si>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</si>
  <si>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</si>
  <si>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</si>
  <si>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</si>
  <si>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</si>
  <si>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</si>
  <si>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</si>
  <si>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</si>
  <si>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</si>
  <si>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</si>
  <si>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</si>
  <si>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</si>
  <si>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</si>
  <si>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</si>
  <si>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</si>
  <si>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</si>
  <si>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</si>
  <si>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</si>
  <si>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</si>
  <si>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</si>
  <si>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</si>
  <si>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</si>
  <si>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</si>
  <si>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</si>
  <si>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</si>
  <si>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</si>
  <si>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</si>
  <si>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</si>
  <si>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</si>
  <si>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</si>
  <si>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</si>
  <si>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</si>
  <si>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</si>
  <si>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</si>
  <si>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</si>
  <si>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</si>
  <si>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</si>
  <si>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</si>
  <si>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</si>
  <si>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</si>
  <si>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</si>
  <si>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</si>
  <si>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</si>
  <si>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</si>
  <si>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</si>
  <si>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</si>
  <si>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</si>
  <si>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</si>
  <si>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</si>
  <si>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</si>
  <si>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</si>
  <si>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</si>
  <si>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</si>
  <si>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</si>
  <si>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</si>
  <si>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</si>
  <si>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</si>
  <si>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</si>
  <si>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</si>
  <si>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</si>
  <si>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</si>
  <si>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</si>
  <si>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</si>
  <si>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</si>
  <si>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</si>
  <si>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</si>
  <si>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</si>
  <si>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</si>
  <si>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</si>
  <si>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</si>
  <si>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</si>
  <si>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</si>
  <si>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</si>
  <si>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</si>
  <si>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</si>
  <si>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</si>
  <si>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</si>
  <si>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</si>
  <si>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</si>
  <si>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</si>
  <si>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</si>
  <si>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</si>
  <si>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</si>
  <si>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</si>
  <si>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</si>
  <si>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</si>
  <si>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</si>
  <si>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</si>
  <si>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</si>
  <si>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</si>
  <si>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</si>
  <si>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</si>
  <si>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</si>
  <si>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</si>
  <si>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</si>
  <si>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</si>
  <si>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</si>
  <si>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</si>
  <si>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</si>
  <si>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</si>
  <si>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</si>
  <si>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</si>
  <si>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</si>
  <si>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</si>
  <si>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</si>
  <si>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</si>
  <si>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</si>
  <si>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</si>
  <si>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</si>
  <si>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</si>
  <si>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</si>
  <si>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</si>
  <si>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</si>
  <si>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</si>
  <si>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</si>
  <si>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</si>
  <si>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</si>
  <si>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</si>
  <si>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</si>
  <si>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</si>
  <si>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</si>
  <si>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</si>
  <si>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</si>
  <si>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</si>
  <si>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</si>
  <si>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</si>
  <si>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</si>
  <si>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</si>
  <si>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</si>
  <si>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</si>
  <si>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</si>
  <si>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</si>
  <si>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</si>
  <si>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</si>
  <si>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</si>
  <si>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</si>
  <si>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</si>
  <si>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</si>
  <si>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</si>
  <si>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</si>
  <si>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</si>
  <si>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</si>
  <si>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</si>
  <si>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</si>
  <si>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</si>
  <si>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</si>
  <si>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</si>
  <si>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</si>
  <si>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</si>
  <si>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</si>
  <si>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</si>
  <si>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</si>
  <si>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</si>
  <si>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</si>
  <si>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</si>
  <si>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</si>
  <si>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</si>
  <si>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</si>
  <si>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</si>
  <si>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</si>
  <si>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</si>
  <si>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</si>
  <si>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</si>
  <si>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</si>
  <si>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</si>
  <si>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</si>
  <si>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</si>
  <si>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</si>
  <si>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</si>
  <si>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</si>
  <si>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</si>
  <si>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</si>
  <si>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</si>
  <si>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</si>
  <si>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</si>
  <si>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</si>
  <si>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</si>
  <si>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</si>
  <si>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</si>
  <si>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</si>
  <si>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</si>
  <si>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</si>
  <si>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</si>
  <si>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</si>
  <si>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</si>
  <si>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</si>
  <si>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</si>
  <si>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</si>
  <si>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</si>
  <si>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</si>
  <si>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</si>
  <si>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</si>
  <si>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</si>
  <si>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</si>
  <si>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</si>
  <si>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</si>
  <si>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</si>
  <si>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</si>
  <si>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</si>
  <si>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</si>
  <si>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</si>
  <si>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</si>
  <si>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</si>
  <si>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</si>
  <si>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</si>
  <si>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</si>
  <si>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</si>
  <si>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</si>
  <si>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</si>
  <si>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</si>
  <si>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</si>
  <si>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</si>
  <si>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</si>
  <si>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</si>
  <si>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</si>
  <si>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</si>
  <si>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</si>
  <si>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</si>
  <si>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</si>
  <si>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</si>
  <si>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</si>
  <si>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</si>
  <si>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</si>
  <si>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</si>
  <si>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</si>
  <si>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</si>
  <si>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</si>
  <si>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</si>
  <si>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</si>
  <si>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</si>
  <si>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</si>
  <si>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</si>
  <si>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</si>
  <si>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</si>
  <si>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</si>
  <si>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</si>
  <si>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</si>
  <si>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</si>
  <si>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</si>
  <si>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</si>
  <si>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</si>
  <si>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</si>
  <si>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</si>
  <si>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</si>
  <si>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</si>
  <si>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</si>
  <si>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</si>
  <si>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</si>
  <si>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</si>
  <si>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</si>
  <si>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</si>
  <si>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</si>
  <si>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</si>
  <si>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</si>
  <si>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</si>
  <si>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</si>
  <si>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</si>
  <si>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</si>
  <si>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</si>
  <si>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</si>
  <si>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</si>
  <si>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</si>
  <si>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</si>
  <si>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</si>
  <si>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</si>
  <si>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</si>
  <si>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</si>
  <si>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</si>
  <si>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</si>
  <si>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</si>
  <si>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</si>
  <si>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</si>
  <si>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</si>
  <si>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</si>
  <si>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</si>
  <si>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</si>
  <si>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</si>
  <si>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</si>
  <si>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</si>
  <si>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</si>
  <si>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</si>
  <si>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</si>
  <si>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</si>
  <si>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</si>
  <si>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</si>
  <si>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</si>
  <si>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</si>
  <si>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</si>
  <si>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</si>
  <si>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</si>
  <si>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</si>
  <si>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</si>
  <si>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</si>
  <si>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</si>
  <si>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</si>
  <si>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</si>
  <si>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</si>
  <si>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</si>
  <si>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</si>
  <si>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</si>
  <si>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</si>
  <si>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</si>
  <si>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</si>
  <si>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</si>
  <si>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</si>
  <si>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</si>
  <si>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</si>
  <si>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</si>
  <si>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</si>
  <si>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</si>
  <si>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</si>
  <si>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</si>
  <si>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</si>
  <si>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</si>
  <si>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</si>
  <si>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</si>
  <si>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</si>
  <si>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</si>
  <si>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</si>
  <si>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</si>
  <si>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</si>
  <si>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</si>
  <si>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</si>
  <si>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</si>
  <si>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</si>
  <si>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</si>
  <si>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</si>
  <si>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</si>
  <si>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</si>
  <si>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</si>
  <si>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</si>
  <si>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</si>
  <si>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</si>
  <si>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</si>
  <si>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</si>
  <si>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</si>
  <si>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</si>
  <si>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</si>
  <si>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</si>
  <si>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</si>
  <si>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</si>
  <si>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</si>
  <si>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</si>
  <si>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</si>
  <si>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</si>
  <si>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</si>
  <si>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</si>
  <si>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</si>
  <si>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</si>
  <si>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</si>
  <si>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</si>
  <si>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</si>
  <si>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</si>
  <si>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</si>
  <si>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</si>
  <si>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</si>
  <si>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</si>
  <si>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</si>
  <si>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</si>
  <si>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</si>
  <si>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</si>
  <si>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</si>
  <si>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</si>
  <si>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</si>
  <si>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</si>
  <si>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</si>
  <si>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</si>
  <si>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</si>
  <si>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</si>
  <si>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</si>
  <si>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</si>
  <si>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</si>
  <si>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</si>
  <si>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</si>
  <si>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</si>
  <si>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</si>
  <si>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</si>
  <si>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</si>
  <si>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</si>
  <si>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</si>
  <si>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</si>
  <si>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</si>
  <si>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</si>
  <si>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</si>
  <si>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</si>
  <si>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</si>
  <si>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</si>
  <si>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</si>
  <si>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</si>
  <si>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</si>
  <si>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</si>
  <si>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</si>
  <si>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</si>
  <si>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</si>
  <si>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</si>
  <si>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</si>
  <si>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</si>
  <si>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</si>
  <si>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</si>
  <si>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</si>
  <si>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</si>
  <si>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</si>
  <si>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</si>
  <si>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</si>
  <si>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</si>
  <si>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</si>
  <si>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</si>
  <si>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</si>
  <si>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</si>
  <si>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</si>
  <si>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</si>
  <si>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</si>
  <si>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</si>
  <si>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</si>
  <si>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</si>
  <si>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</si>
  <si>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</si>
  <si>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</si>
  <si>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</si>
  <si>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</si>
  <si>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</si>
  <si>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</si>
  <si>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</si>
  <si>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</si>
  <si>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</si>
  <si>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</si>
  <si>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</si>
  <si>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</si>
  <si>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</si>
  <si>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</si>
  <si>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</si>
  <si>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</si>
  <si>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</si>
  <si>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</si>
  <si>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</si>
  <si>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</si>
  <si>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</si>
  <si>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</si>
  <si>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</si>
  <si>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</si>
  <si>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</si>
  <si>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</si>
  <si>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</si>
  <si>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</si>
  <si>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</si>
  <si>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</si>
  <si>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</si>
  <si>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</si>
  <si>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</si>
  <si>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</si>
  <si>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</si>
  <si>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</si>
  <si>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</si>
  <si>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</si>
  <si>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</si>
  <si>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</si>
  <si>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</si>
  <si>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</si>
  <si>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</si>
  <si>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</si>
  <si>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</si>
  <si>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</si>
  <si>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</si>
  <si>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</si>
  <si>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</si>
  <si>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</si>
  <si>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</si>
  <si>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</si>
  <si>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</si>
  <si>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</si>
  <si>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</si>
  <si>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</si>
  <si>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</si>
  <si>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</si>
  <si>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</si>
  <si>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</si>
  <si>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</si>
  <si>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</si>
  <si>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</si>
  <si>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</si>
  <si>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</si>
  <si>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</si>
  <si>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</si>
  <si>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</si>
  <si>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</si>
  <si>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</si>
  <si>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</si>
  <si>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</si>
  <si>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</si>
  <si>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</si>
  <si>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</si>
  <si>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</si>
  <si>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</si>
  <si>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</si>
  <si>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</si>
  <si>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</si>
  <si>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</si>
  <si>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</si>
  <si>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</si>
  <si>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</si>
  <si>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</si>
  <si>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</si>
  <si>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</si>
  <si>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</si>
  <si>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</si>
  <si>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</si>
  <si>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</si>
  <si>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</si>
  <si>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</si>
  <si>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</si>
  <si>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</si>
  <si>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</si>
  <si>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</si>
  <si>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</si>
  <si>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</si>
  <si>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</si>
  <si>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</si>
  <si>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</si>
  <si>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</si>
  <si>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</si>
  <si>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</si>
  <si>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</si>
  <si>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</si>
  <si>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</si>
  <si>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</si>
  <si>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</si>
  <si>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</si>
  <si>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</si>
  <si>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</si>
  <si>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</si>
  <si>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</si>
  <si>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</si>
  <si>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</si>
  <si>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</si>
  <si>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</si>
  <si>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</si>
  <si>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</si>
  <si>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</si>
  <si>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</si>
  <si>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</si>
  <si>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</si>
  <si>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</si>
  <si>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</si>
  <si>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</si>
  <si>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</si>
  <si>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</si>
  <si>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</si>
  <si>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</si>
  <si>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</si>
  <si>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</si>
  <si>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</si>
  <si>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</si>
  <si>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</si>
  <si>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</si>
  <si>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</si>
  <si>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</si>
  <si>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</si>
  <si>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</si>
  <si>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</si>
  <si>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</si>
  <si>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</si>
  <si>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</si>
  <si>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</si>
  <si>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</si>
  <si>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</si>
  <si>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</si>
  <si>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</si>
  <si>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</si>
  <si>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</si>
  <si>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</si>
  <si>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</si>
  <si>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</si>
  <si>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</si>
  <si>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</si>
  <si>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</si>
  <si>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</si>
  <si>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</si>
  <si>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</si>
  <si>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</si>
  <si>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</si>
  <si>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</si>
  <si>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</si>
  <si>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</si>
  <si>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</si>
  <si>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</si>
  <si>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</si>
  <si>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</si>
  <si>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</si>
  <si>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</si>
  <si>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</si>
  <si>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</si>
  <si>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</si>
  <si>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</si>
  <si>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</si>
  <si>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</si>
  <si>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</si>
  <si>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</si>
  <si>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</si>
  <si>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</si>
  <si>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</si>
  <si>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</si>
  <si>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</si>
  <si>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</si>
  <si>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</si>
  <si>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</si>
  <si>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</si>
  <si>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</si>
  <si>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</si>
  <si>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</si>
  <si>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</si>
  <si>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</si>
  <si>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</si>
  <si>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</si>
  <si>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</si>
  <si>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</si>
  <si>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</si>
  <si>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</si>
  <si>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</si>
  <si>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</si>
  <si>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</si>
  <si>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</si>
  <si>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</si>
  <si>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</si>
  <si>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</si>
  <si>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</si>
  <si>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</si>
  <si>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</si>
  <si>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</si>
  <si>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</si>
  <si>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</si>
  <si>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</si>
  <si>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</si>
  <si>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</si>
  <si>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</si>
  <si>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</si>
  <si>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</si>
  <si>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</si>
  <si>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</si>
  <si>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</si>
  <si>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</si>
  <si>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</si>
  <si>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</si>
  <si>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</si>
  <si>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</si>
  <si>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</si>
  <si>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</si>
  <si>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</si>
  <si>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</si>
  <si>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</si>
  <si>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</si>
  <si>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</si>
  <si>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</si>
  <si>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</si>
  <si>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</si>
  <si>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</si>
  <si>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</si>
  <si>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</si>
  <si>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</si>
  <si>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</si>
  <si>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</si>
  <si>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</si>
  <si>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</si>
  <si>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</si>
  <si>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</si>
  <si>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</si>
  <si>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</si>
  <si>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</si>
  <si>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</si>
  <si>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</si>
  <si>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</si>
  <si>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</si>
  <si>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</si>
  <si>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</si>
  <si>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</si>
  <si>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</si>
  <si>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</si>
  <si>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</si>
  <si>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</si>
  <si>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</si>
  <si>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</si>
  <si>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</si>
  <si>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</si>
  <si>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</si>
  <si>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</si>
  <si>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</si>
  <si>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</si>
  <si>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</si>
  <si>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</si>
  <si>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</si>
  <si>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</si>
  <si>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</si>
  <si>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</si>
  <si>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</si>
  <si>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</si>
  <si>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</si>
  <si>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</si>
  <si>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</si>
  <si>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</si>
  <si>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</si>
  <si>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</si>
  <si>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</si>
  <si>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</si>
  <si>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</si>
  <si>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</si>
  <si>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</si>
  <si>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</si>
  <si>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</si>
  <si>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</si>
  <si>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</si>
  <si>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</si>
  <si>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</si>
  <si>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</si>
  <si>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</si>
  <si>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</si>
  <si>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</si>
  <si>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</si>
  <si>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</si>
  <si>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</si>
  <si>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</si>
  <si>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</si>
  <si>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</si>
  <si>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</si>
  <si>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</si>
  <si>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</si>
  <si>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</si>
  <si>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</si>
  <si>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</si>
  <si>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</si>
  <si>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</si>
  <si>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</si>
  <si>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</si>
  <si>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</si>
  <si>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</si>
  <si>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</si>
  <si>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</si>
  <si>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</si>
  <si>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</si>
  <si>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</si>
  <si>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</si>
  <si>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</si>
  <si>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</si>
  <si>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</si>
  <si>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</si>
  <si>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</si>
  <si>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</si>
  <si>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</si>
  <si>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</si>
  <si>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</si>
  <si>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</si>
  <si>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</si>
  <si>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</si>
  <si>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</si>
  <si>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</si>
  <si>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</si>
  <si>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</si>
  <si>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</si>
  <si>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</si>
  <si>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</si>
  <si>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</si>
  <si>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</si>
  <si>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</si>
  <si>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</si>
  <si>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</si>
  <si>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</si>
  <si>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</si>
  <si>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</si>
  <si>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</si>
  <si>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</si>
  <si>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</si>
  <si>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</si>
  <si>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</si>
  <si>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</si>
  <si>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</si>
  <si>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</si>
  <si>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</si>
  <si>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</si>
  <si>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</si>
  <si>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</si>
  <si>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</si>
  <si>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</si>
  <si>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</si>
  <si>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</si>
  <si>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</si>
  <si>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</si>
  <si>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</si>
  <si>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</si>
  <si>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</si>
  <si>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</si>
  <si>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</si>
  <si>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</si>
  <si>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</si>
  <si>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</si>
  <si>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</si>
  <si>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</si>
  <si>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</si>
  <si>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</si>
  <si>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</si>
  <si>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</si>
  <si>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</si>
  <si>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</si>
  <si>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</si>
  <si>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</si>
  <si>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</si>
  <si>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</si>
  <si>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</si>
  <si>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</si>
  <si>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</si>
  <si>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</si>
  <si>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</si>
  <si>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</si>
  <si>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</si>
  <si>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</si>
  <si>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</si>
  <si>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</si>
  <si>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</si>
  <si>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</si>
  <si>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</si>
  <si>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</si>
  <si>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</si>
  <si>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</si>
  <si>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</si>
  <si>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</si>
  <si>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</si>
  <si>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</si>
  <si>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</si>
  <si>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</si>
  <si>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</si>
  <si>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</si>
  <si>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</si>
  <si>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</si>
  <si>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</si>
  <si>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</si>
  <si>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</si>
  <si>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</si>
  <si>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</si>
  <si>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</si>
  <si>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</si>
  <si>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</si>
  <si>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</si>
  <si>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</si>
  <si>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</si>
  <si>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</si>
  <si>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</si>
  <si>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</si>
  <si>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</si>
  <si>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</si>
  <si>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</si>
  <si>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</si>
  <si>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</si>
  <si>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</si>
  <si>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</si>
  <si>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</si>
  <si>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</si>
  <si>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</si>
  <si>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</si>
  <si>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</si>
  <si>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</si>
  <si>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</si>
  <si>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</si>
  <si>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</si>
  <si>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</si>
  <si>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</si>
  <si>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</si>
  <si>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</si>
  <si>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</si>
  <si>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</si>
  <si>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</si>
  <si>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</si>
  <si>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</si>
  <si>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</si>
  <si>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</si>
  <si>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</si>
  <si>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</si>
  <si>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</si>
  <si>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</si>
  <si>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</si>
  <si>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</si>
  <si>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</si>
  <si>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</si>
  <si>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</si>
  <si>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</si>
  <si>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</si>
  <si>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</si>
  <si>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</si>
  <si>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</si>
  <si>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</si>
  <si>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</si>
  <si>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</si>
  <si>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</si>
  <si>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</si>
  <si>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</si>
  <si>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</si>
  <si>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</si>
  <si>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</si>
  <si>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</si>
  <si>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</si>
  <si>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</si>
  <si>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</si>
  <si>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</si>
  <si>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</si>
  <si>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</si>
  <si>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</si>
  <si>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</si>
  <si>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</si>
  <si>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</si>
  <si>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</si>
  <si>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</si>
  <si>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</si>
  <si>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</si>
  <si>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</si>
  <si>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</si>
  <si>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</si>
  <si>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</si>
  <si>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</si>
  <si>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</si>
  <si>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</si>
  <si>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</si>
  <si>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</si>
  <si>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</si>
  <si>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</si>
  <si>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</si>
  <si>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</si>
  <si>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</si>
  <si>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</si>
  <si>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</si>
  <si>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</si>
  <si>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</si>
  <si>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</si>
  <si>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</si>
  <si>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</si>
  <si>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</si>
  <si>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</si>
  <si>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</si>
  <si>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</si>
  <si>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</si>
  <si>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</si>
  <si>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</si>
  <si>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</si>
  <si>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</si>
  <si>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</si>
  <si>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</si>
  <si>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</si>
  <si>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</si>
  <si>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</si>
  <si>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</si>
  <si>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</si>
  <si>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</si>
  <si>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</si>
  <si>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</si>
  <si>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</si>
  <si>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</si>
  <si>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</si>
  <si>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</si>
  <si>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</si>
  <si>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</si>
  <si>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</si>
  <si>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</si>
  <si>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</si>
  <si>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</si>
  <si>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</si>
  <si>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</si>
  <si>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</si>
  <si>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</si>
  <si>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</si>
  <si>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</si>
  <si>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</si>
  <si>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</si>
  <si>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</si>
  <si>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</si>
  <si>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</si>
  <si>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</si>
  <si>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</si>
  <si>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</si>
  <si>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</si>
  <si>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</si>
  <si>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</si>
  <si>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</si>
  <si>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</si>
  <si>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</si>
  <si>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</si>
  <si>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</si>
  <si>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</si>
  <si>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</si>
  <si>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</si>
  <si>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</si>
  <si>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</si>
  <si>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</si>
  <si>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</si>
  <si>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</si>
  <si>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</si>
  <si>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</si>
  <si>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</si>
  <si>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</si>
  <si>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</si>
  <si>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</si>
  <si>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</si>
  <si>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</si>
  <si>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</si>
  <si>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</si>
  <si>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</si>
  <si>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</si>
  <si>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</si>
  <si>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</si>
  <si>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</si>
  <si>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</si>
  <si>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</si>
  <si>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</si>
  <si>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</si>
  <si>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</si>
  <si>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</si>
  <si>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</si>
  <si>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</si>
  <si>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</si>
  <si>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</si>
  <si>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</si>
  <si>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</si>
  <si>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</si>
  <si>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</si>
  <si>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</si>
  <si>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</si>
  <si>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</si>
  <si>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</si>
  <si>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</si>
  <si>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</si>
  <si>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</si>
  <si>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</si>
  <si>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</si>
  <si>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</si>
  <si>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</si>
  <si>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</si>
  <si>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</si>
  <si>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</si>
  <si>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</si>
  <si>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</si>
  <si>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</si>
  <si>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</si>
  <si>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</si>
  <si>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</si>
  <si>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</si>
  <si>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</si>
  <si>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</si>
  <si>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</si>
  <si>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</si>
  <si>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</si>
  <si>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</si>
  <si>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</si>
  <si>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</si>
  <si>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</si>
  <si>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</si>
  <si>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</si>
  <si>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</si>
  <si>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</si>
  <si>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</si>
  <si>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</si>
  <si>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</si>
  <si>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</si>
  <si>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</si>
  <si>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</si>
  <si>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</si>
  <si>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</si>
  <si>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</si>
  <si>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</si>
  <si>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</si>
  <si>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</si>
  <si>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</si>
  <si>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</si>
  <si>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</si>
  <si>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</si>
  <si>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</si>
  <si>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</si>
  <si>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</si>
  <si>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</si>
  <si>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</si>
  <si>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</si>
  <si>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</si>
  <si>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</si>
  <si>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</si>
  <si>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</si>
  <si>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</si>
  <si>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</si>
  <si>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</si>
  <si>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</si>
  <si>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</si>
  <si>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</si>
  <si>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</si>
  <si>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</si>
  <si>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</si>
  <si>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</si>
  <si>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</si>
  <si>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</si>
  <si>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</si>
  <si>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</si>
  <si>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</si>
  <si>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</si>
  <si>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</si>
  <si>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</si>
  <si>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</si>
  <si>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</si>
  <si>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</si>
  <si>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</si>
  <si>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</si>
  <si>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</si>
  <si>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</si>
  <si>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</si>
  <si>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</si>
  <si>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</si>
  <si>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</si>
  <si>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</si>
  <si>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</si>
  <si>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</si>
  <si>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</si>
  <si>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</si>
  <si>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</si>
  <si>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</si>
  <si>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</si>
  <si>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</si>
  <si>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</si>
  <si>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</si>
  <si>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</si>
  <si>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</si>
  <si>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</si>
  <si>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</si>
  <si>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</si>
  <si>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</si>
  <si>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</si>
  <si>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</si>
  <si>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</si>
  <si>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</si>
  <si>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</si>
  <si>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</si>
  <si>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</si>
  <si>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</si>
  <si>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</si>
  <si>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</si>
  <si>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</si>
  <si>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</si>
  <si>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</si>
  <si>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</si>
  <si>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</si>
  <si>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</si>
  <si>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</si>
  <si>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</si>
  <si>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</si>
  <si>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</si>
  <si>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</si>
  <si>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</si>
  <si>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</si>
  <si>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</si>
  <si>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</si>
  <si>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</si>
  <si>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</si>
  <si>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</si>
  <si>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</si>
  <si>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</si>
  <si>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</si>
  <si>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</si>
  <si>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</si>
  <si>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</si>
  <si>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</si>
  <si>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</si>
  <si>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</si>
  <si>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</si>
  <si>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</si>
  <si>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</si>
  <si>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</si>
  <si>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</si>
  <si>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</si>
  <si>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</si>
  <si>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</si>
  <si>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</si>
  <si>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</si>
  <si>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</si>
  <si>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</si>
  <si>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</si>
  <si>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</si>
  <si>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</si>
  <si>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</si>
  <si>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</si>
  <si>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</si>
  <si>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</si>
  <si>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</si>
  <si>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</si>
  <si>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</si>
  <si>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</si>
  <si>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</si>
  <si>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</si>
  <si>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</si>
  <si>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</si>
  <si>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</si>
  <si>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</si>
  <si>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</si>
  <si>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</si>
  <si>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</si>
  <si>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</si>
  <si>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</si>
  <si>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</si>
  <si>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</si>
  <si>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</si>
  <si>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</si>
  <si>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</si>
  <si>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</si>
  <si>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</si>
  <si>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</si>
  <si>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</si>
  <si>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</si>
  <si>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</si>
  <si>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</si>
  <si>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</si>
  <si>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</si>
  <si>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</si>
  <si>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</si>
  <si>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</si>
  <si>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</si>
  <si>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</si>
  <si>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</si>
  <si>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</si>
  <si>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</si>
  <si>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</si>
  <si>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</si>
  <si>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</si>
  <si>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</si>
  <si>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</si>
  <si>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</si>
  <si>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</si>
  <si>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</si>
  <si>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</si>
  <si>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</si>
  <si>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</si>
  <si>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</si>
  <si>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</si>
  <si>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</si>
  <si>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</si>
  <si>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</si>
  <si>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</si>
  <si>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</si>
  <si>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</si>
  <si>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</si>
  <si>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</si>
  <si>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</si>
  <si>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</si>
  <si>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</si>
  <si>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</si>
  <si>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</si>
  <si>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</si>
  <si>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</si>
  <si>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</si>
  <si>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</si>
  <si>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</si>
  <si>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</si>
  <si>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</si>
  <si>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</si>
  <si>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</si>
  <si>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</si>
  <si>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</si>
  <si>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</si>
  <si>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</si>
  <si>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</si>
  <si>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</si>
  <si>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</si>
  <si>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</si>
  <si>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</si>
  <si>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</si>
  <si>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</si>
  <si>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</si>
  <si>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</si>
  <si>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</si>
  <si>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</si>
  <si>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</si>
  <si>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</si>
  <si>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</si>
  <si>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</si>
  <si>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</si>
  <si>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</si>
  <si>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</si>
  <si>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</si>
  <si>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</si>
  <si>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</si>
  <si>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</si>
  <si>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</si>
  <si>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</si>
  <si>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</si>
  <si>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</si>
  <si>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</si>
  <si>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</si>
  <si>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</si>
  <si>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</si>
  <si>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</si>
  <si>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</si>
  <si>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</si>
  <si>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</si>
  <si>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</si>
  <si>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</si>
  <si>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</si>
  <si>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</si>
  <si>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</si>
  <si>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</si>
  <si>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</si>
  <si>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</si>
  <si>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</si>
  <si>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</si>
  <si>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</si>
  <si>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</si>
  <si>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</si>
  <si>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</si>
  <si>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</si>
  <si>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</si>
  <si>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</si>
  <si>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</si>
  <si>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</si>
  <si>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</si>
  <si>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</si>
  <si>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</si>
  <si>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</si>
  <si>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</si>
  <si>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</si>
  <si>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</si>
  <si>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</si>
  <si>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</si>
  <si>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</si>
  <si>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</si>
  <si>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</si>
  <si>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</si>
  <si>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</si>
  <si>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</si>
  <si>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</si>
  <si>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</si>
  <si>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</si>
  <si>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</si>
  <si>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</si>
  <si>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</si>
  <si>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</si>
  <si>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</si>
  <si>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</si>
  <si>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</si>
  <si>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</si>
  <si>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</si>
  <si>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</si>
  <si>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</si>
  <si>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</si>
  <si>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</si>
  <si>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</si>
  <si>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</si>
  <si>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</si>
  <si>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</si>
  <si>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</si>
  <si>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</si>
  <si>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</si>
  <si>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</si>
  <si>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</si>
  <si>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</si>
  <si>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</si>
  <si>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</si>
  <si>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</si>
  <si>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</si>
  <si>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</si>
  <si>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</si>
  <si>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</si>
  <si>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</si>
  <si>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</si>
  <si>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</si>
  <si>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</si>
  <si>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</si>
  <si>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</si>
  <si>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</si>
  <si>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</si>
  <si>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</si>
  <si>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</si>
  <si>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</si>
  <si>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</si>
  <si>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</si>
  <si>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</si>
  <si>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</si>
  <si>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</si>
  <si>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</si>
  <si>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</si>
  <si>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</si>
  <si>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</si>
  <si>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</si>
  <si>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</si>
  <si>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</si>
  <si>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</si>
  <si>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</si>
  <si>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</si>
  <si>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</si>
  <si>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</si>
  <si>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</si>
  <si>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</si>
  <si>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</si>
  <si>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</si>
  <si>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</si>
  <si>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</si>
  <si>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</si>
  <si>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</si>
  <si>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</si>
  <si>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</si>
  <si>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</si>
  <si>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</si>
  <si>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</si>
  <si>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</si>
  <si>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</si>
  <si>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</si>
  <si>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</si>
  <si>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</si>
  <si>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</si>
  <si>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</si>
  <si>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</si>
  <si>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</si>
  <si>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</si>
  <si>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</si>
  <si>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</si>
  <si>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</si>
  <si>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</si>
  <si>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</si>
  <si>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</si>
  <si>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</si>
  <si>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</si>
  <si>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</si>
  <si>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</si>
  <si>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</si>
  <si>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</si>
  <si>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</si>
  <si>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</si>
  <si>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</si>
  <si>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</si>
  <si>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</si>
  <si>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</si>
  <si>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</si>
  <si>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</si>
  <si>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</si>
  <si>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</si>
  <si>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</si>
  <si>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</si>
  <si>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</si>
  <si>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</si>
  <si>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</si>
  <si>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</si>
  <si>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</si>
  <si>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</si>
  <si>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</si>
  <si>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</si>
  <si>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</si>
  <si>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</si>
  <si>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</si>
  <si>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</si>
  <si>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</si>
  <si>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</si>
  <si>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</si>
  <si>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</si>
  <si>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</si>
  <si>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</si>
  <si>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</si>
  <si>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</si>
  <si>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</si>
  <si>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</si>
  <si>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</si>
  <si>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</si>
  <si>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</si>
  <si>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</si>
  <si>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</si>
  <si>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</si>
  <si>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</si>
  <si>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</si>
  <si>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</si>
  <si>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</si>
  <si>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</si>
  <si>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</si>
  <si>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</si>
  <si>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</si>
  <si>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</si>
  <si>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</si>
  <si>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</si>
  <si>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</si>
  <si>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</si>
  <si>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</si>
  <si>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</si>
  <si>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</si>
  <si>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</si>
  <si>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</si>
  <si>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</si>
  <si>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</si>
  <si>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</si>
  <si>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</si>
  <si>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</si>
  <si>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</si>
  <si>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</si>
  <si>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</si>
  <si>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</si>
  <si>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</si>
  <si>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</si>
  <si>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</si>
  <si>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</si>
  <si>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</si>
  <si>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</si>
  <si>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</si>
  <si>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</si>
  <si>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</si>
  <si>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</si>
  <si>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</si>
  <si>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</si>
  <si>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</si>
  <si>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</si>
  <si>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</si>
  <si>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</si>
  <si>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</si>
  <si>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</si>
  <si>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</si>
  <si>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</si>
  <si>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</si>
  <si>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</si>
  <si>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</si>
  <si>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</si>
  <si>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</si>
  <si>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</si>
  <si>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</si>
  <si>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</si>
  <si>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</si>
  <si>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</si>
  <si>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</si>
  <si>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PCM-20251102-00000902</t>
  </si>
  <si>
    <t>Team at site / SCECO team working at area</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</si>
  <si>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</si>
  <si>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</si>
  <si>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</si>
  <si>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</si>
  <si>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PCM-20251102-00000700</t>
  </si>
  <si>
    <t>Sceco cut at area and team saving hub site SQR0075</t>
  </si>
  <si>
    <t>PCM-20251102-00000766</t>
  </si>
  <si>
    <t>At site TS</t>
  </si>
  <si>
    <t>PCM-20251102-00001179</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</si>
  <si>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</si>
  <si>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</si>
  <si>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</si>
  <si>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</si>
  <si>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</si>
  <si>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</si>
  <si>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</si>
  <si>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PCM-20251102-00001113</t>
  </si>
  <si>
    <t>EM Team on the way ETA: 30 Mins</t>
  </si>
  <si>
    <t>PG connected local site down link restored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</si>
</sst>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2" totalsRowShown="0" headerRowDxfId="157" dataDxfId="156" headerRowBorderDxfId="154" tableBorderDxfId="155" totalsRowBorderDxfId="153">
  <autoFilter ref="A1:CJ1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9" totalsRowShown="0" headerRowDxfId="31" dataDxfId="30" headerRowBorderDxfId="28" tableBorderDxfId="29">
  <autoFilter ref="A1:L3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300.60969942129304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45963.558125115742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45963.558125115742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45963.558125115742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45963.558125115742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45963.558125115742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45963.558125115742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45963.558125115742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45963.558125115742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45963.558125115742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45963.558125115742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45963.558125115742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45963.558125115742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45963.558125115742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45963.558125115742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45963.558125115742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45963.558125115742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45963.558125115742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45963.558125115742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45963.558125115742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45963.558125115742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45963.558125115742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45963.558125115742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45963.558125115742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45963.558125115742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45963.558125115742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45963.558125115742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45963.558125115742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45963.558125115742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45963.558125115742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45963.558125115742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45963.558125115742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45963.558125115742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45963.558125115742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45963.558125115742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45963.558125115742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45963.558125115742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45963.558125115742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45963.558125115742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45963.558125115742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45963.558125115742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45963.558125115742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45963.558125115742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45963.558125115742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45963.558125115742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45963.558125115742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45963.558125115742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45963.558125115742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45963.558125115742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45963.558125115742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45963.558125115742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45963.558125115742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45963.558125115742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45963.558125115742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45963.558125115742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45963.558125115742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45963.558125115742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45963.558125115742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45963.558125115742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45963.558125115742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45963.558125115742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45963.558125115742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45963.558125115742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45963.558125115742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45963.558125115742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45963.558125115742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45963.558125115742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45963.558125115742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45963.558125115742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45963.558125115742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45963.558125115742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45963.558125115742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45963.558125115742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45963.558125115742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45963.558125115742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45963.558125115742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45963.558125115742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45963.558125115742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45963.558125115742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45963.558125115742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45963.558125115742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45963.558125115742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45963.558125115742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45963.558125115742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45963.558125115742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45963.558125115742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45963.558125115742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45963.558125115742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45963.558125115742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45963.558125115742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45963.558125115742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45963.558125115742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45963.558125115742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45963.558125115742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45963.558125115742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45963.558125115742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45963.558125115742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45963.558125115742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45963.558125115742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45963.558125115742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45963.558125115742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45963.558125115742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45963.558125115742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45963.558125115742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45963.558125115742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45963.558125115742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45963.558125115742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45963.558125115742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45963.558125115742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45963.558125115742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45963.558125115742</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45963.558125115742</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138.55828738425771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4.8160417824110482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1</v>
      </c>
      <c r="D5" s="18" t="s">
        <v>27179</v>
      </c>
      <c r="E5" s="113" t="s">
        <v>39021</v>
      </c>
      <c r="F5" s="114">
        <v>45963.464409722219</v>
      </c>
      <c r="G5" s="115">
        <f ca="1">IFERROR(NOW()-F5,"-")</f>
        <v>9.3715393522870727E-2</v>
      </c>
      <c r="H5" s="114">
        <v>45963.458680555559</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45963.558125115742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45963.558125115742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45963.558125115742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45963.558125115742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45963.558125115742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45963.558125115742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45963.558125115742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45963.558125115742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45963.558125115742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45963.558125115742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45963.558125115742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45963.558125115742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45963.558125115742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45963.558125115742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45963.558125115742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45963.558125115742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45963.558125115742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45963.558125115742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45963.558125115742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45963.558125115742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45963.558125115742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45963.558125115742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45963.558125115742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45963.558125115742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45963.558125115742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45963.558125115742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45963.558125115742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45963.558125115742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45963.558125115742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45963.558125115742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45963.558125115742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45963.558125115742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45963.558125115742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45963.558125115742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45963.558125115742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45963.558125115742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45963.558125115742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45963.558125115742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45963.558125115742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45963.558125115742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45963.558125115742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45963.558125115742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45963.558125115742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45963.558125115742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45963.558125115742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45963.558125115742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45963.558125115742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45963.558125115742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45963.558125115742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45963.558125115742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45963.558125115742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45963.558125115742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45963.558125115742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45963.558125115742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45963.558125115742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45963.558125115742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45963.558125115742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45963.558125115742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45963.558125115742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45963.558125115742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45963.558125115742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45963.558125115742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45963.558125115742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45963.558125115742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45963.558125115742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45963.558125115742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45963.558125115742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45963.558125115742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45963.558125115742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45963.558125115742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45963.558125115742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45963.558125115742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45963.558125115742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45963.558125115742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45963.558125115742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45963.558125115742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45963.558125115742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45963.558125115742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45963.558125115742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45963.558125115742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45963.558125115742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45963.558125115742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45963.558125115742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45963.558125115742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45963.558125115742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45963.558125115742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45963.558125115742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45963.558125115742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45963.558125115742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45963.558125115742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45963.558125115742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45963.558125115742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45963.558125115742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45963.558125115742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45963.558125115742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45963.558125115742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45963.558125115742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45963.558125115742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45963.558125115742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45963.558125115742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45963.558125115742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45963.558125115742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45963.558125115742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45963.558125115742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45963.558125115742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45963.558125115742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45963.558125115742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45963.558125115742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45963.558125115742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45963.558125115742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45963.558125115742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45963.558125115742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45963.558125115742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45963.558125115742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45963.558125115742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45963.558125115742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45963.558125115742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45963.558125115742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45963.558125115742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45963.558125115742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45963.558125115742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45963.558125115742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45963.558125115742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45963.558125115742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45963.558125115742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45963.558125115742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45963.558125115742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45963.558125115742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45963.558125115742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45963.558125115742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45963.558125115742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45963.558125115742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45963.558125115742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45963.558125115742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45963.558125115742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45963.558125115742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60"/>
      <c r="B142" s="161" t="str">
        <f>IFERROR(VLOOKUP(D142,DB!A:K,11,0),"")</f>
        <v/>
      </c>
      <c r="C142" s="161"/>
      <c r="D142" s="161"/>
      <c r="E142" s="162"/>
      <c r="F142" s="163"/>
      <c r="G142" s="164">
        <f ca="1">IFERROR(NOW()-F142,"-")</f>
        <v>45963.558125115742</v>
      </c>
      <c r="H142" s="163"/>
      <c r="I142" s="161" t="str">
        <f>IFERROR(VLOOKUP(D142,DB!A:F,6,0),"")</f>
        <v/>
      </c>
      <c r="J142" s="161" t="str">
        <f>IFERROR(VLOOKUP(D142,DB!A:G,7,0),"")</f>
        <v/>
      </c>
      <c r="K142" s="165"/>
      <c r="L142" s="161" t="str">
        <f>IFERROR(VLOOKUP(D142,DB!A:I,9,0),"")</f>
        <v/>
      </c>
      <c r="M142" s="161"/>
      <c r="N142" s="161"/>
      <c r="O142" s="161"/>
      <c r="P142" s="161"/>
      <c r="Q142" s="161"/>
      <c r="R142" s="161"/>
      <c r="S142" s="161"/>
      <c r="T142" s="161"/>
      <c r="U142" s="161"/>
      <c r="V142" s="161"/>
      <c r="W142" s="161"/>
      <c r="X142" s="161"/>
      <c r="Y142" s="161"/>
      <c r="Z142" s="161"/>
      <c r="AA142" s="161"/>
      <c r="AB142" s="161"/>
      <c r="AC142" s="161"/>
      <c r="AD142" s="161"/>
      <c r="AE142" s="161"/>
      <c r="AF142" s="161"/>
      <c r="AG142" s="161"/>
      <c r="AH142" s="161"/>
      <c r="AI142" s="161"/>
      <c r="AJ142" s="161"/>
      <c r="AK142" s="161"/>
      <c r="AL142" s="161"/>
      <c r="AM142" s="161"/>
      <c r="AN142" s="161"/>
      <c r="AO142" s="161"/>
      <c r="AP142" s="161"/>
      <c r="AQ142" s="161"/>
      <c r="AR142" s="161"/>
      <c r="AS142" s="161"/>
      <c r="AT142" s="161"/>
      <c r="AU142" s="161"/>
      <c r="AV142" s="161"/>
      <c r="AW142" s="161"/>
      <c r="AX142" s="161"/>
      <c r="AY142" s="161"/>
      <c r="AZ142" s="161"/>
      <c r="BA142" s="161"/>
      <c r="BB142" s="161"/>
      <c r="BC142" s="161"/>
      <c r="BD142" s="161"/>
      <c r="BE142" s="161"/>
      <c r="BF142" s="161"/>
      <c r="BG142" s="161"/>
      <c r="BH142" s="161"/>
      <c r="BI142" s="161"/>
      <c r="BJ142" s="161"/>
      <c r="BK142" s="161"/>
      <c r="BL142" s="161"/>
      <c r="BM142" s="161"/>
      <c r="BN142" s="161"/>
      <c r="BO142" s="161"/>
      <c r="BP142" s="161"/>
      <c r="BQ142" s="161"/>
      <c r="BR142" s="161"/>
      <c r="BS142" s="161"/>
      <c r="BT142" s="161"/>
      <c r="BU142" s="161"/>
      <c r="BV142" s="161"/>
      <c r="BW142" s="161"/>
      <c r="BX142" s="161"/>
      <c r="BY142" s="161"/>
      <c r="BZ142" s="161"/>
      <c r="CA142" s="161"/>
      <c r="CB142" s="161"/>
      <c r="CC142" s="161"/>
      <c r="CD142" s="161"/>
      <c r="CE142" s="161"/>
      <c r="CF142" s="161"/>
      <c r="CG142" s="161"/>
      <c r="CH142" s="161"/>
      <c r="CI142" s="161"/>
      <c r="CJ142" s="166"/>
    </row>
  </sheetData>
  <dataValidations count="2">
    <dataValidation allowBlank="1" showInputMessage="1" showErrorMessage="1" sqref="E1" xr:uid="{4D935161-CDD3-4592-B877-3FB59C99E142}"/>
    <dataValidation type="list" allowBlank="1" showInputMessage="1" showErrorMessage="1" sqref="E3:E1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45963.558125347219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45963.558125347219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45963.558125347219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45963.558125347219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45963.558125347219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45963.558125347219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45963.558125347219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45963.558125347219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45963.558125347219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45963.558125347219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45963.558125347219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45963.558125347219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45963.558125347219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45963.558125347219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45963.558125347219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45963.558125347219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45963.558125347219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45963.558125347219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45963.558125347219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45963.558125347219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45963.558125347219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45963.558125347219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45963.558125347219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45963.558125347219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45963.558125347219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45963.558125347219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45963.558125347219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45963.558125347219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45963.558125347219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45963.558125347219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45963.558125347219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45963.558125347219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45963.558125347219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45963.558125347219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45963.558125347219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45963.558125347219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45963.558125347219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45963.558125347219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45963.558125347219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45963.558125347219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45963.558125347219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45963.558125347219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45963.558125347219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45963.558125347219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45963.558125347219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45963.558125347219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45963.558125347219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45963.558125347219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45963.558125347219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45963.558125347219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45963.558125347219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45963.558125347219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45963.558125347219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45963.558125347219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45963.558125347219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45963.558125347219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45963.558125347219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45963.558125347219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45963.558125347219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45963.558125347219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45963.558125347219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45963.558125347219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45963.558125347219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45963.558125347219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45963.558125347219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45963.558125347219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45963.558125347219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45963.558125347219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45963.558125347219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45963.558125347219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45963.558125347219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45963.558125347219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45963.558125347219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45963.558125347219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45963.558125347219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45963.558125347219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45963.558125347219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45963.558125347219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45963.558125347219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45963.558125347219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45963.558125347219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45963.558125347219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45963.558125347219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45963.558125347219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45963.558125347219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45963.558125347219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45963.558125347219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45963.558125347219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45963.558125347219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45963.558125347219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45963.558125347219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45963.558125347219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45963.558125347219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45963.558125347219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45963.558125347219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45963.558125347219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45963.558125347219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45963.558125347219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45963.558125347219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45963.558125347219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45963.558125347219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45963.558125347219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45963.558125347219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45963.558125347219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45963.558125347219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45963.558125347219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45963.558125347219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45963.558125347219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45963.558125347219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45963.558125347219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45963.558125347219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45963.558125347219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45963.558125347219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45963.558125347219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45963.558125347219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45963.558125347219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45963.558125347219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45963.558125347219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45963.558125347219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45963.558125347219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45963.558125347219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45963.558125347219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45963.558125347219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45963.558125347219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45963.558125347219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45963.558125347219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45963.558125347219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45963.558125347219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45963.558125347219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45963.558125347219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45963.558125347219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45963.558125347219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45963.558125347219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45963.558125347219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45963.558125347219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45963.558125347219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45963.558125347219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45963.558125347219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45963.558125347219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45963.558125347219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45963.558125347219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45963.558125347219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45963.558125347219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45963.558125347219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45963.558125347219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45963.558125347219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45963.558125347219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45963.558125347219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45963.558125347219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45963.558125347219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45963.558125347219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45963.558125347219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45963.558125347219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45963.558125347219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45963.558125347219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45963.558125347219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45963.558125347219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45963.558125347219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45963.558125347219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45963.558125347219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45963.558125347219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45963.558125347219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45963.558125347219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45963.558125347219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45963.558125347219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45963.558125347219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45963.558125347219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45963.558125347219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45963.558125347219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45963.558125347219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45963.558125347219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45963.558125347219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45963.558125347219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45963.558125347219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45963.558125347219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45963.558125347219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45963.558125347219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45963.558125347219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45963.558125347219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45963.558125347219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45963.558125347219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45963.558125347219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45963.558125347219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45963.558125347219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45963.558125347219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45963.558125347219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45963.558125347219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45963.558125347219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45963.558125347219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45963.558125347219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45963.558125347219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45963.558125347219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45963.558125347219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45963.558125347219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45963.558125347219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45963.558125347219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45963.558125347219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45963.558125347219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45963.558125347219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45963.558125347219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45963.558125347219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45963.558125347219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45963.558125347219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45963.558125347219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45963.558125347219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45963.558125347219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45963.558125347219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45963.558125347219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45963.558125347219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45963.558125347219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45963.558125347219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45963.558125347219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45963.558125347219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45963.558125347219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45963.558125347219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45963.558125347219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45963.558125347219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45963.558125347219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45963.558125347219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45963.558125347219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45963.558125347219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45963.558125347219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45963.558125347219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45963.558125347219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45963.558125347219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45963.558125347219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45963.558125347219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45963.558125347219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45963.558125347219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45963.558125347219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45963.558125347219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45963.558125347219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45963.558125347219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45963.558125347219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45963.558125347219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45963.558125347219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45963.558125347219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45963.558125347219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45963.558125347219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45963.558125347219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45963.558125347219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45963.558125347219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45963.558125347219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45963.558125347219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45963.558125347219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45963.558125347219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45963.558125347219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45963.558125347219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45963.558125347219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45963.558125347219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45963.558125347219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45963.558125347219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45963.558125347219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45963.558125347219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45963.558125347219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45963.558125347219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45963.558125347219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45963.558125347219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45963.558125347219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45963.558125347219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45963.558125347219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45963.558125347219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45963.558125347219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45963.558125347219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45963.558125347219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45963.558125347219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45963.558125347219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45963.558125347219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45963.558125347219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45963.558125347219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45963.558125347219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45963.558125347219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45963.558125347219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45963.558125347219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45963.558125347219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45963.558125347219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45963.558125347219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45963.558125347219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45963.558125347219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45963.558125347219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45963.558125347219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45963.558125347219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45963.558125347219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45963.558125347219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45963.558125347219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45963.558125347219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45963.558125347219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45963.558125347219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45963.558125347219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45963.558125347219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45963.558125347219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45963.558125347219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45963.558125347219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45963.558125347219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45963.558125347219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45963.558125347219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45963.558125347219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45963.558125347219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45963.558125347219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45963.558125347219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45963.558125347219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45963.558125347219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45963.558125347219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45963.558125347219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45963.558125347219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45963.558125347219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45963.558125347219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45963.558125347219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45963.558125347219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45963.558125347219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45963.558125347219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45963.558125347219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45963.558125347219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45963.558125347219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45963.558125347219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45963.558125347219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45963.558125347219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45963.558125347219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45963.558125347219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45963.558125347219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45963.558125347219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45963.558125347219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45963.558125347219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45963.558125347219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45963.558125347219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45963.558125347219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45963.558125347219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45963.558125347219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45963.558125347219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45963.558125347219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45963.558125347219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45963.558125347219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45963.558125347219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45963.558125347219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45963.558125347219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45963.558125347219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45963.558125347219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45963.558125347219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45963.558125347219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45963.558125347219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45963.558125347219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45963.558125347219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45963.558125347219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45963.558125347219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45963.558125347219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45963.558125347219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45963.558125347219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45963.558125347219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45963.558125347219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45963.558125347219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45963.558125347219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45963.558125347219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45963.558125347219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45963.558125347219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45963.558125347219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45963.558125347219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45963.558125347219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45963.558125347219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45963.558125347219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45963.558125347219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45963.558125347219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45963.558125347219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45963.558125347219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45963.558125347219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45963.558125347219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45963.558125347219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45963.558125347219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45963.558125347219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45963.558125347219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45963.558125347219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45963.558125347219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45963.558125347219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45963.558125347219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45963.558125347219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45963.558125347219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45963.558125347219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45963.558125347219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45963.558125347219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45963.558125347219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45963.558125347219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45963.558125347219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45963.558125347219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45963.558125347219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45963.558125347219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45963.558125347219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45963.558125347219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45963.558125347219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45963.558125347219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45963.558125347219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45963.558125347219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45963.558125347219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45963.558125347219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45963.558125347219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45963.558125347219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45963.558125347219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45963.558125347219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45963.558125347219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45963.558125347219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45963.558125347219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45963.558125347219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45963.558125347219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45963.558125347219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45963.558125347219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45963.558125347219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45963.558125347219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45963.558125347219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45963.558125347219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45963.558125347219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45963.558125347219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45963.558125347219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45963.558125347219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45963.558125347219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45963.558125347219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45963.558125347219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45963.558125347219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45963.558125347219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45963.558125347219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45963.558125347219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45963.558125347219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45963.558125347219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45963.558125347219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45963.558125347219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45963.558125347219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45963.558125347219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45963.558125347219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45963.558125347219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45963.558125347219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45963.558125347219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45963.558125347219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45963.558125347219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45963.558125347219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45963.558125347219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45963.558125347219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45963.558125347219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45963.558125347219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45963.558125347219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45963.558125347219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45963.558125347219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45963.558125347219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45963.558125347219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45963.558125347219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45963.558125347219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45963.558125347219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45963.558125347219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45963.558125347219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45963.558125347219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45963.558125347219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45963.558125347219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45963.558125347219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45963.558125347219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45963.558125347219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45963.558125347219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45963.558125347219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45963.558125347219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45963.558125347219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45963.558125347219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45963.558125347219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45963.558125347219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45963.558125347219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45963.558125347219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45963.558125347219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45963.558125347219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45963.558125347219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45963.558125347219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45963.558125347219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45963.558125347219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45963.558125347219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45963.558125347219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45963.558125347219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45963.558125347219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45963.558125347219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45963.558125347219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45963.558125347219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45963.558125347219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45963.558125347219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45963.558125347219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45963.558125347219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45963.558125347219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45963.558125347219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45963.558125347219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45963.558125347219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45963.558125347219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45963.558125347219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45963.558125347219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45963.558125347219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45963.558125347219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45963.558125347219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45963.558125347219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45963.558125347219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45963.558125347219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45963.558125347219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45963.558125347219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45963.558125347219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45963.558125347219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45963.558125347219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45963.558125347219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45963.558125347219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45963.558125347219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45963.558125347219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45963.558125347219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45963.558125347219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45963.558125347219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45963.558125347219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45963.558125347219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45963.558125347219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45963.558125347219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45963.558125347219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45963.558125347219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45963.558125347219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45963.558125347219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45963.558125347219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45963.558125347219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45963.558125347219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45963.558125347219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45963.558125347219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45963.558125347219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45963.558125347219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45963.558125347219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45963.558125347219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45963.558125347219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45963.558125347219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45963.558125347219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45963.558125347219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45963.558125347219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45963.558125347219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45963.558125347219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45963.558125347219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45963.558125347219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45963.558125347219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45963.558125347219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45963.558125347219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45963.558125347219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45963.558125347219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45963.558125347219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45963.558125347219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45963.558125347219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45963.558125347219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45963.558125347219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45963.558125347219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45963.558125347219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45963.558125347219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45963.558125347219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45963.558125347219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45963.558125347219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45963.558125347219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45963.558125347219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45963.558125347219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45963.558125347219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45963.558125347219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45963.558125347219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45963.558125347219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45963.558125347219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45963.558125347219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45963.558125347219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45963.558125347219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45963.558125347219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45963.558125347219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45963.558125347219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45963.558125347219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45963.558125347219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45963.558125347219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45963.558125347219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45963.558125347219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45963.558125347219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45963.558125347219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45963.558125347219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45963.558125347219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45963.558125347219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45963.558125347219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45963.558125347219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45963.558125347219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45963.558125347219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45963.558125347219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45963.558125347219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45963.558125347219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45963.558125347219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45963.558125347219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45963.558125347219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45963.558125347219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45963.558125347219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45963.558125347219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45963.558125347219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45963.558125347219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45963.558125347219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45963.558125347219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45963.558125347219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45963.558125347219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45963.558125347219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45963.558125347219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45963.558125347219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45963.558125347219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45963.558125347219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45963.558125347219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45963.558125347219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45963.558125347219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45963.558125347219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45963.558125347219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45963.558125347219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45963.558125347219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45963.558125347219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45963.558125347219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45963.558125347219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45963.558125347219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45963.558125347219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45963.558125347219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45963.558125347219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45963.558125347219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45963.558125347219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45963.558125347219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45963.558125347219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45963.558125347219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45963.558125347219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45963.558125347219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45963.558125347219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45963.558125347219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45963.558125347219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45963.558125347219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45963.558125347219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45963.558125347219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45963.558125347219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45963.558125347219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45963.558125347219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45963.558125347219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45963.558125347219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45963.558125347219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45963.558125347219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45963.558125347219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45963.558125347219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45963.558125347219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45963.558125347219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45963.558125347219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45963.558125347219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45963.558125347219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45963.558125347219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45963.558125347219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45963.558125347219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45963.558125347219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45963.558125347219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45963.558125347219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45963.558125347219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45963.558125347219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45963.558125347219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45963.558125347219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45963.558125347219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45963.558125347219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45963.558125347219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45963.558125347219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45963.558125347219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45963.558125347219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45963.558125347219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45963.558125347219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45963.558125347219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45963.558125347219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45963.558125347219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45963.558125347219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45963.558125347219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45963.558125347219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45963.558125347219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45963.558125347219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45963.558125347219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45963.558125347219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45963.558125347219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45963.558125347219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45963.558125347219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45963.558125347219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45963.558125347219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45963.558125347219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45963.558125347219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45963.558125347219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45963.558125347219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45963.558125347219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45963.558125347219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45963.558125347219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45963.558125347219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45963.558125347219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45963.558125347219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45963.558125347219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45963.558125347219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45963.558125347219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45963.558125347219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45963.558125347219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45963.558125347219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45963.558125347219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45963.558125347219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45963.558125347219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45963.558125347219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45963.558125347219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45963.558125347219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45963.558125347219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45963.558125347219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45963.558125347219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45963.558125347219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45963.558125347219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45963.558125347219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45963.558125347219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45963.558125347219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45963.558125347219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45963.558125347219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45963.558125347219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45963.558125347219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45963.558125347219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45963.558125347219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45963.558125347219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45963.558125347219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45963.558125347219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45963.558125347219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45963.558125347219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45963.558125347219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45963.558125347219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45963.558125347219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45963.558125347219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45963.558125347219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45963.558125347219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45963.558125347219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45963.558125347219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45963.558125347219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45963.558125347219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45963.558125347219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45963.558125347219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45963.558125347219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45963.558125347219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45963.558125347219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45963.558125347219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45963.558125347219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45963.558125347219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45963.558125347219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45963.558125347219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45963.558125347219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45963.558125347219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45963.558125347219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45963.558125347219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45963.558125347219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45963.558125347219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45963.558125347219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45963.558125347219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45963.558125347219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45963.558125347219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45963.558125347219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45963.558125347219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45963.558125347219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45963.558125347219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45963.558125347219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45963.558125347219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45963.558125347219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45963.558125347219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45963.558125347219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45963.558125347219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45963.558125347219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45963.558125347219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45963.558125347219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45963.558125347219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45963.558125347219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45963.558125347219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45963.558125347219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45963.558125347219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45963.558125347219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45963.558125347219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45963.558125347219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45963.558125347219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45963.558125347219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45963.558125347219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45963.558125347219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45963.558125347219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45963.558125347219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45963.558125347219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45963.558125347219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45963.558125347219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45963.558125347219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45963.558125347219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45963.558125347219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45963.558125347219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45963.558125347219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45963.558125347219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45963.558125347219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45963.558125347219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45963.558125347219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45963.558125347219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45963.558125347219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45963.558125347219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45963.558125347219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45963.558125347219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45963.558125347219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45963.558125347219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45963.558125347219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45963.558125347219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45963.558125347219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45963.558125347219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45963.558125347219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45963.558125347219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45963.558125347219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45963.558125347219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45963.558125347219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45963.558125347219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45963.558125347219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45963.558125347219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45963.558125347219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45963.558125347219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45963.558125347219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45963.558125347219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45963.558125347219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45963.558125347219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45963.558125347219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45963.558125347219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45963.558125347219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45963.558125347219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45963.558125347219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45963.558125347219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45963.558125347219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45963.558125347219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45963.558125347219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45963.558125347219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45963.558125347219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45963.558125347219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45963.558125347219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45963.558125347219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45963.558125347219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45963.558125347219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45963.558125347219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45963.558125347219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45963.558125347219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45963.558125347219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45963.558125347219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45963.558125347219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45963.558125347219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45963.558125347219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45963.558125347219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45963.558125347219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45963.558125347219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45963.558125347219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45963.558125347219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45963.558125347219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45963.558125347219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45963.558125347219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45963.558125347219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45963.558125347219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45963.558125347219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45963.558125347219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45963.558125347219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45963.558125347219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45963.558125347219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45963.558125347219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45963.558125347219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45963.558125347219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45963.558125347219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45963.558125347219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45963.558125347219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45963.558125347219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45963.558125347219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45963.558125347219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45963.558125347219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45963.558125347219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45963.558125347219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45963.558125347219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45963.558125347219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45963.558125347219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45963.558125347219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45963.558125347219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45963.558125347219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45963.558125347219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45963.558125347219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45963.558125347219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45963.558125347219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45963.558125347219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45963.558125347219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45963.558125347219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45963.558125347219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45963.558125347219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45963.558125347219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45963.558125347219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45963.558125347219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45963.558125347219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45963.558125347219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45963.558125347219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45963.558125347219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45963.558125347219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45963.558125347219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45963.558125347219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45963.558125347219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45963.558125347219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45963.558125347219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45963.558125347219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45963.558125347219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45963.558125347219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45963.558125347219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45963.558125347219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45963.558125347219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45963.558125347219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45963.558125347219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45963.558125347219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45963.558125347219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45963.558125347219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45963.558125347219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45963.558125347219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45963.558125347219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45963.558125347219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45963.558125347219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45963.558125347219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45963.558125347219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45963.558125347219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45963.558125347219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45963.558125347219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45963.558125347219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45963.558125347219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45963.558125347219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45963.558125347219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45963.558125347219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45963.558125347219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45963.558125347219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45963.558125347219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45963.558125347219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45963.558125347219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45963.558125347219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45963.558125347219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45963.558125347219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45963.558125347219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45963.558125347219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45963.558125347219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45963.558125347219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45963.558125347219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45963.558125347219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45963.558125347219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45963.558125347219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45963.558125347219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45963.558125347219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45963.558125347219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45963.558125347219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45963.558125347219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45963.558125347219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45963.558125347219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45963.558125347219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45963.558125347219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45963.558125347219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45963.558125347219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45963.558125347219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45963.558125347219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45963.558125347219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45963.558125347219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45963.558125347219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45963.558125347219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45963.558125347219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45963.558125347219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45963.558125347219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45963.558125347219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45963.558125347219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45963.558125347219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45963.558125347219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45963.558125347219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45963.558125347219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45963.558125347219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45963.558125347219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45963.558125347219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45963.558125347219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45963.558125347219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45963.558125347219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45963.558125347219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45963.558125347219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45963.558125347219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45963.558125347219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45963.558125347219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45963.558125347219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45963.558125347219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45963.558125347219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45963.558125347219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45963.558125347219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45963.558125347219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45963.558125347219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45963.558125347219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45963.558125347219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45963.558125347219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45963.558125347219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45963.558125347219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45963.558125347219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45963.558125347219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45963.558125347219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45963.558125347219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45963.558125347219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45963.558125347219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45963.558125347219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45963.558125347219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45963.558125347219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45963.558125347219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45963.558125347219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45963.558125347219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45963.558125347219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45963.558125347219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45963.558125347219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45963.558125347219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45963.558125347219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45963.558125347219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45963.558125347219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45963.558125347219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45963.558125347219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45963.558125347219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45963.558125347219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45963.558125347219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45963.558125347219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45963.558125347219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45963.558125347219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45963.558125347219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45963.558125347219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45963.558125347219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45963.558125347219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45963.558125347219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45963.558125347219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45963.558125347219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45963.558125347219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45963.558125347219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45963.558125347219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45963.558125347219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45963.558125347219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45963.558125347219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45963.558125347219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45963.558125347219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45963.558125347219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45963.558125347219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45963.558125347219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45963.558125347219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45963.558125347219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45963.558125347219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45963.558125347219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45963.558125347219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45963.558125347219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45963.558125347219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45963.558125347219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45963.558125347219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45963.558125347219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45963.558125347219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45963.558125347219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45963.558125347219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45963.558125347219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45963.558125347219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45963.558125347219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45963.558125347219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45963.558125347219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45963.558125347219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45963.558125347219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45963.558125347219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45963.558125347219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45963.558125347219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45963.558125347219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45963.558125347219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45963.558125347219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45963.558125347219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45963.558125347219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45963.558125347219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45963.558125347219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45963.558125347219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45963.558125347219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45963.558125347219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45963.558125347219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45963.558125347219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45963.558125347219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45963.558125347219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45963.558125347219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45963.558125347219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45963.558125347219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45963.558125347219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45963.558125347219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45963.558125347219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45963.558125347219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45963.558125347219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45963.558125347219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45963.558125347219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45963.558125347219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45963.558125347219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45963.558125347219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45963.558125347219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45963.558125347219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45963.558125347219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45963.558125347219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45963.558125347219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45963.558125347219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45963.558125347219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45963.558125347219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45963.558125347219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45963.558125347219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45963.558125347219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45963.558125347219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45963.558125347219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45963.558125347219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260.07740775462298</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2.5893753472191747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34988</v>
      </c>
      <c r="E4" s="97" t="s">
        <v>39021</v>
      </c>
      <c r="F4" s="122">
        <v>45963.375972222224</v>
      </c>
      <c r="G4" s="123">
        <f ca="1">IFERROR(NOW()-F4,"")</f>
        <v>0.18215312499523861</v>
      </c>
      <c r="H4" s="122">
        <v>45963.407789351855</v>
      </c>
      <c r="I4" s="118" t="str">
        <f>IFERROR(VLOOKUP(D4,DB!A:F,6,0),"")</f>
        <v>SCECO</v>
      </c>
      <c r="J4" s="118" t="str">
        <f>IFERROR(VLOOKUP(D4,DB!A:G,7,0),"")</f>
        <v>Dead</v>
      </c>
      <c r="K4" s="124" t="s">
        <v>39114</v>
      </c>
      <c r="L4" s="120" t="str">
        <f>IFERROR(VLOOKUP(D4,DB!A:I,9,0),"")</f>
        <v>Latis</v>
      </c>
    </row>
    <row r="5" spans="1:16" ht="15" customHeight="1">
      <c r="A5" s="118" t="s">
        <v>39115</v>
      </c>
      <c r="B5" s="118" t="str">
        <f>IFERROR(VLOOKUP(D5,DB!A:K,11,0),"")</f>
        <v>R4</v>
      </c>
      <c r="C5" s="119">
        <v>1</v>
      </c>
      <c r="D5" s="120" t="s">
        <v>34987</v>
      </c>
      <c r="E5" s="97" t="s">
        <v>39021</v>
      </c>
      <c r="F5" s="122">
        <v>45963.411041666666</v>
      </c>
      <c r="G5" s="123">
        <f ca="1">IFERROR(NOW()-F5,"")</f>
        <v>0.14708368055289611</v>
      </c>
      <c r="H5" s="122">
        <v>45963.411041666666</v>
      </c>
      <c r="I5" s="118" t="str">
        <f>IFERROR(VLOOKUP(D5,DB!A:F,6,0),"")</f>
        <v>SCECO</v>
      </c>
      <c r="J5" s="118" t="str">
        <f>IFERROR(VLOOKUP(D5,DB!A:G,7,0),"")</f>
        <v>Vandalized</v>
      </c>
      <c r="K5" s="124" t="s">
        <v>39116</v>
      </c>
      <c r="L5" s="120" t="str">
        <f>IFERROR(VLOOKUP(D5,DB!A:I,9,0),"")</f>
        <v>Latis</v>
      </c>
    </row>
    <row r="6" spans="1:16" ht="15" customHeight="1">
      <c r="A6" s="118" t="s">
        <v>39117</v>
      </c>
      <c r="B6" s="118" t="str">
        <f>IFERROR(VLOOKUP(D6,DB!A:K,11,0),"")</f>
        <v>R4</v>
      </c>
      <c r="C6" s="119">
        <v>1</v>
      </c>
      <c r="D6" s="120" t="s">
        <v>37392</v>
      </c>
      <c r="E6" s="97" t="s">
        <v>39021</v>
      </c>
      <c r="F6" s="122">
        <v>45963.543391203704</v>
      </c>
      <c r="G6" s="123">
        <f ca="1">IFERROR(NOW()-F6,"")</f>
        <v>1.4734143514942843E-2</v>
      </c>
      <c r="H6" s="122">
        <v>45963.528831018521</v>
      </c>
      <c r="I6" s="118" t="str">
        <f>IFERROR(VLOOKUP(D6,DB!A:F,6,0),"")</f>
        <v>SCECO</v>
      </c>
      <c r="J6" s="118" t="str">
        <f>IFERROR(VLOOKUP(D6,DB!A:G,7,0),"")</f>
        <v>Vandalized</v>
      </c>
      <c r="K6" s="124" t="s">
        <v>39118</v>
      </c>
      <c r="L6" s="120" t="str">
        <f>IFERROR(VLOOKUP(D6,DB!A:I,9,0),"")</f>
        <v>Latis</v>
      </c>
    </row>
    <row r="7" spans="1:16" ht="15" customHeight="1">
      <c r="A7" s="118"/>
      <c r="B7" s="118" t="str">
        <f>IFERROR(VLOOKUP(D7,DB!A:K,11,0),"")</f>
        <v/>
      </c>
      <c r="C7" s="119"/>
      <c r="D7" s="120"/>
      <c r="E7" s="97" t="s">
        <v>39021</v>
      </c>
      <c r="F7" s="122"/>
      <c r="G7" s="123">
        <f ca="1">IFERROR(NOW()-F7,"")</f>
        <v>45963.558125347219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45963.558125347219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45963.558125347219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45963.558125347219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45963.558125347219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45963.558125347219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45963.558125347219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45963.558125347219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45963.558125347219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45963.558125347219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45963.558125347219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45963.558125347219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45963.558125347219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45963.558125347219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45963.558125347219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45963.558125347219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45963.558125347219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45963.558125347219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45963.558125347219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45963.558125347219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45963.558125347219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45963.558125347219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45963.558125347219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45963.558125347219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45963.558125347219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45963.558125347219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45963.558125347219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45963.558125347219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45963.558125347219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45963.558125347219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45963.558125347219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45963.558125347219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45963.558125347219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45963.558125347219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45963.558125347219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45963.558125347219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45963.558125347219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45963.558125347219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45963.558125347219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45963.558125347219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45963.558125347219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45963.558125347219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45963.558125347219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45963.558125347219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45963.558125347219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45963.558125347219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45963.558125347219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45963.558125347219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45963.558125347219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45963.558125347219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45963.558125347219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45963.558125347219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45963.558125347219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45963.558125347219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45963.558125347219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45963.558125347219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45963.558125347219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45963.558125347219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45963.558125347219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45963.558125347219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45963.558125347219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45963.558125347219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45963.558125347219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45963.558125347219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45963.558125347219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45963.558125347219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45963.558125347219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45963.558125347219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45963.558125347219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45963.558125347219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45963.558125347219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45963.558125347219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45963.558125347219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45963.558125347219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45963.558125347219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45963.558125347219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45963.558125347219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45963.558125347219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45963.558125347219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45963.558125347219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45963.558125347219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45963.558125347219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45963.558125347219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45963.558125347219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45963.558125347219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45963.558125347219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45963.558125347219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45963.558125347219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45963.558125347219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45963.558125347219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45963.558125347219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45963.558125347219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45963.558125347219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45963.558125347219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45963.558125347219</v>
      </c>
      <c r="H101" s="122"/>
      <c r="I101" s="118" t="str">
        <f>IFERROR(VLOOKUP(D101,DB!A:F,6,0),"")</f>
        <v/>
      </c>
      <c r="J101" s="118" t="str">
        <f>IFERROR(VLOOKUP(D101,DB!A:G,7,0),"")</f>
        <v/>
      </c>
      <c r="K101" s="124"/>
      <c r="L101" s="120" t="str">
        <f>IFERROR(VLOOKUP(D101,DB!A:I,9,0),"")</f>
        <v/>
      </c>
    </row>
    <row r="102" spans="1:12" ht="15" customHeight="1">
      <c r="A102" s="125"/>
      <c r="B102" s="125" t="str">
        <f>IFERROR(VLOOKUP(D102,DB!A:K,11,0),"")</f>
        <v/>
      </c>
      <c r="C102" s="126"/>
      <c r="D102" s="127"/>
      <c r="E102" s="128"/>
      <c r="F102" s="129"/>
      <c r="G102" s="130">
        <f ca="1">IFERROR(NOW()-F102,"")</f>
        <v>45963.558125347219</v>
      </c>
      <c r="H102" s="129"/>
      <c r="I102" s="125" t="str">
        <f>IFERROR(VLOOKUP(D102,DB!A:F,6,0),"")</f>
        <v/>
      </c>
      <c r="J102" s="125" t="str">
        <f>IFERROR(VLOOKUP(D102,DB!A:G,7,0),"")</f>
        <v/>
      </c>
      <c r="K102" s="131"/>
      <c r="L102" s="127" t="str">
        <f>IFERROR(VLOOKUP(D102,DB!A:I,9,0),"")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K8" sqref="K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71.726064930553548</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39100</v>
      </c>
      <c r="F3" s="38">
        <v>45926.188877314817</v>
      </c>
      <c r="G3" s="143">
        <f t="shared" ref="G3" ca="1" si="0">IFERROR(NOW()-F3,"")</f>
        <v>37.369248032402538</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39100</v>
      </c>
      <c r="F4" s="152">
        <v>45948.661111111112</v>
      </c>
      <c r="G4" s="153">
        <f ca="1">IFERROR(NOW()-F4,"")</f>
        <v>14.89701423610677</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2</v>
      </c>
      <c r="D5" s="151" t="s">
        <v>38266</v>
      </c>
      <c r="E5" s="151" t="s">
        <v>39021</v>
      </c>
      <c r="F5" s="152">
        <v>45963.522222222222</v>
      </c>
      <c r="G5" s="153">
        <f ca="1">IFERROR(NOW()-F5,"")</f>
        <v>3.5902893519960344E-2</v>
      </c>
      <c r="H5" s="152">
        <v>45963.51458333333</v>
      </c>
      <c r="I5" s="151" t="str">
        <f>IFERROR(VLOOKUP(D5,DB!A:F,6,0),"")</f>
        <v>Generator-SG</v>
      </c>
      <c r="J5" s="151" t="str">
        <f>IFERROR(VLOOKUP(D5,DB!A:G,7,0),"")</f>
        <v>Haj Removal</v>
      </c>
      <c r="K5" s="151" t="s">
        <v>39126</v>
      </c>
      <c r="L5" s="151" t="str">
        <f>IFERROR(VLOOKUP(D5,DB!A:I,9,0),"")</f>
        <v>Latis</v>
      </c>
    </row>
    <row r="6" spans="1:13" ht="15">
      <c r="A6" s="151"/>
      <c r="B6" s="151" t="str">
        <f>IFERROR(VLOOKUP(D6,DB!A:K,11,0),"")</f>
        <v/>
      </c>
      <c r="C6" s="151"/>
      <c r="D6" s="151"/>
      <c r="E6" s="151"/>
      <c r="F6" s="152"/>
      <c r="G6" s="153">
        <f ca="1">IFERROR(NOW()-F6,"")</f>
        <v>45963.558125115742</v>
      </c>
      <c r="H6" s="152"/>
      <c r="I6" s="151" t="str">
        <f>IFERROR(VLOOKUP(D6,DB!A:F,6,0),"")</f>
        <v/>
      </c>
      <c r="J6" s="151" t="str">
        <f>IFERROR(VLOOKUP(D6,DB!A:G,7,0),"")</f>
        <v/>
      </c>
      <c r="K6" s="151"/>
      <c r="L6" s="151" t="str">
        <f>IFERROR(VLOOKUP(D6,DB!A:I,9,0),"")</f>
        <v/>
      </c>
    </row>
    <row r="7" spans="1:13" ht="15">
      <c r="A7" s="151"/>
      <c r="B7" s="151" t="str">
        <f>IFERROR(VLOOKUP(D7,DB!A:K,11,0),"")</f>
        <v/>
      </c>
      <c r="C7" s="151"/>
      <c r="D7"/>
      <c r="E7" s="151"/>
      <c r="F7" s="152"/>
      <c r="G7" s="153">
        <f ca="1">IFERROR(NOW()-F7,"")</f>
        <v>45963.558125115742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45963.558125115742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45963.558125347219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45963.558125347219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45963.558125347219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45963.558125347219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45963.558125347219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45963.558125347219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45963.558125347219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45963.558125347219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45963.558125347219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45963.558125347219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45963.558125347219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45963.558125347219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45963.558125347219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45963.558125347219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45963.558125347219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45963.558125347219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45963.558125347219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45963.558125347219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45963.558125347219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45963.558125347219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45963.558125347219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45963.558125347219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45963.558125347219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45963.558125347219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45963.558125347219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45963.558125347219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45963.558125347219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45963.558125347219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45963.558125347219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45963.558125347219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45963.558125347219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45963.558125347219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45963.558125347219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45963.558125347219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45963.558125347219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45963.558125347219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45963.558125347219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45963.558125347219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45963.558125347219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45963.558125347219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45963.558125347219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45963.558125347219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45963.558125347219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45963.558125347219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45963.558125347219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45963.558125347219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45963.558125347219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45963.558125347219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45963.558125347219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45963.558125347219</v>
      </c>
      <c r="H58" s="152"/>
      <c r="I58" s="151" t="str">
        <f>IFERROR(VLOOKUP(D58,DB!A:F,6,0),"")</f>
        <v/>
      </c>
      <c r="J58" s="151" t="str">
        <f>IFERROR(VLOOKUP(D58,DB!A:G,7,0),"")</f>
        <v/>
      </c>
      <c r="K58" s="151"/>
      <c r="L58" s="151" t="str">
        <f>IFERROR(VLOOKUP(D58,DB!A:I,9,0),"")</f>
        <v/>
      </c>
    </row>
    <row r="59" spans="1:12" ht="15">
      <c r="A59" s="157"/>
      <c r="B59" s="157" t="str">
        <f>IFERROR(VLOOKUP(D59,DB!A:K,11,0),"")</f>
        <v/>
      </c>
      <c r="C59" s="157"/>
      <c r="D59" s="157"/>
      <c r="E59" s="157"/>
      <c r="F59" s="158"/>
      <c r="G59" s="159">
        <f ca="1">IFERROR(NOW()-F59,"")</f>
        <v>45963.558125347219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45963.558125347219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45963.558125347219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45963.558125347219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45963.558125347219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45963.558125347219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45963.558125347219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45963.558125347219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45963.558125347219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45963.558125347219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45963.558125347219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45963.558125347219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45963.558125347219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45963.558125347219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45963.558125347219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45963.558125347219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45963.558125347219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45963.558125347219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45963.558125347219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45963.558125347219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45963.558125347219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45963.558125347219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45963.558125347219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45963.558125347219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45963.558125347219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45963.558125347219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45963.558125347219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45963.558125347219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45963.558125347219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45963.558125347219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45963.558125347219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45963.558125347219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45963.558125347219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45963.558125347219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45963.558125347219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45963.558125347219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45963.558125347219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45963.558125347219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45963.558125347219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45963.558125347219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45963.558125347219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45963.558125347219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45963.558125347219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45963.558125347219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45963.558125347219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45963.558125347219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45963.558125347219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45963.558125347219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45963.558125347219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45963.558125347219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45963.558125347219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45963.558125347219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45963.558125347219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45963.558125347219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45963.558125347219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45963.558125347219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45963.558125347219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45963.558125347219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45963.558125347219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45963.558125347219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45963.558125347219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45963.558125347219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45963.558125347219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45963.558125347219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45963.558125347219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45963.558125347219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45963.558125347219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45963.558125347219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45963.558125347219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45963.558125347219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45963.558125347219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45963.558125347219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45963.558125347219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45963.558125347219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45963.558125347219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45963.558125347219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45963.558125347219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45963.558125347219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45963.558125347219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45963.558125347219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45963.558125347219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45963.558125347219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45963.558125347219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45963.558125347219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45963.558125347219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45963.558125347219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45963.558125347219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45963.558125347219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45963.558125347219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45963.558125347219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45963.558125347219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45963.558125347219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45963.558125347219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45963.558125347219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45963.558125347219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45963.558125347219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45963.558125347219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45963.558125347219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45963.558125347219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45963.558125347219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45963.558125347219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45963.558125347219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45963.558125347219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45963.558125347219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45963.558125347219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45963.558125347219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45963.558125347219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45963.558125347219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45963.558125347219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45963.558125347219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45963.558125347219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45963.558125347219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45963.558125347219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45963.558125347219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45963.558125347219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45963.558125347219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45963.558125347219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45963.558125347219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45963.558125347219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45963.558125347219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45963.558125347219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45963.558125347219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45963.558125347219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45963.558125347219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45963.558125347219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45963.558125347219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45963.558125347219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45963.558125347219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45963.558125347219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45963.558125347219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45963.558125347219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45963.558125347219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45963.558125347219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45963.558125347219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45963.558125347219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45963.558125347219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45963.558125347219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45963.558125347219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45963.558125347219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45963.558125347219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45963.558125347219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45963.558125347219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45963.558125347219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45963.558125347219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45963.558125347219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45963.558125347219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45963.558125347219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45963.558125347219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45963.558125347219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45963.558125347219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45963.558125347219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45963.558125347219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45963.558125347219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45963.558125347219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45963.558125347219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45963.558125347219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45963.558125347219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45963.558125347219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45963.558125347219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45963.558125347219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45963.558125347219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45963.558125347219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45963.558125347219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45963.558125347219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45963.558125347219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45963.558125347219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45963.558125347219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45963.558125347219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45963.558125347219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45963.558125347219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45963.558125347219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45963.558125347219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45963.558125347219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45963.558125347219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45963.558125347219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45963.558125347219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45963.558125347219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45963.558125347219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45963.558125347219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45963.558125347219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45963.558125347219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45963.558125347219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45963.558125347219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45963.558125347219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45963.558125347219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45963.558125347219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45963.558125347219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45963.558125347219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45963.558125347219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45963.558125347219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45963.558125347219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45963.558125347219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45963.558125347219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45963.558125347219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45963.558125347219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45963.558125347219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45963.558125347219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45963.558125347219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45963.558125347219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45963.558125347219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45963.558125347219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45963.558125347219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45963.558125347219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45963.558125347219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45963.558125347219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45963.558125347219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45963.558125347219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45963.558125347219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45963.558125347219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45963.558125347219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45963.558125347219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45963.558125347219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45963.558125347219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45963.558125347219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45963.558125347219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45963.558125347219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45963.558125347219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45963.558125347219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45963.558125347219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45963.558125347219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45963.558125347219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45963.558125347219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45963.558125347219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45963.558125347219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45963.558125347219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45963.558125347219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45963.558125347219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45963.558125347219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45963.558125347219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45963.558125347219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45963.558125347219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45963.558125347219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45963.558125347219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45963.558125347219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45963.558125347219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45963.558125347219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45963.558125347219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45963.558125347219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45963.558125347219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45963.558125347219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45963.558125347219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45963.558125347219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45963.558125347219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45963.558125347219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45963.558125347219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45963.558125347219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45963.558125347219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45963.558125347219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45963.558125347219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45963.558125347219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45963.558125347219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45963.558125347219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45963.558125347219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45963.558125347219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45963.558125347219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45963.558125347219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45963.558125347219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45963.558125347219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45963.558125347219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45963.558125347219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45963.558125347219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45963.558125347219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45963.558125347219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45963.558125347219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45963.558125347219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45963.558125347219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45963.558125347219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45963.558125347219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45963.558125347219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45963.558125347219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45963.558125347219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45963.558125347219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45963.558125347219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45963.558125347219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45963.558125347219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45963.558125347219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45963.558125347219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45963.558125347219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45963.558125347219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45963.558125347219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45963.558125347219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45963.558125347219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45963.558125347219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45963.558125347219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45963.558125347219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45963.558125347219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45963.558125347219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45963.558125347219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45963.558125347219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45963.558125347219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45963.558125347219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45963.558125347219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45963.558125347219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45963.558125347219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45963.558125347219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45963.558125347219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45963.558125347219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45963.558125347219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45963.558125347219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45963.558125347219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45963.558125347219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45963.558125347219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45963.558125347219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45963.558125347219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45963.558125347219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45963.558125347219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45963.558125347219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45963.558125347219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45963.558125347219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45963.558125347219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45963.558125347219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45963.558125347219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45963.558125347219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45963.558125347219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45963.558125347219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45963.558125347219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45963.558125347219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45963.558125347219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45963.558125347219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45963.558125347219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45963.558125347219</v>
      </c>
      <c r="H379" s="158"/>
      <c r="I379" s="157" t="str">
        <f>IFERROR(VLOOKUP(D379,DB!A:F,6,0),"")</f>
        <v/>
      </c>
      <c r="J379" s="157" t="str">
        <f>IFERROR(VLOOKUP(D379,DB!A:G,7,0),"")</f>
        <v/>
      </c>
      <c r="K379" s="157"/>
      <c r="L379" s="157" t="str">
        <f>IFERROR(VLOOKUP(D379,DB!A:I,9,0),"")</f>
        <v/>
      </c>
    </row>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9" ht="15"/>
    <row r="490" ht="15"/>
    <row r="492" ht="15"/>
    <row r="493" ht="15"/>
    <row r="494" ht="15"/>
    <row r="495" ht="15"/>
    <row r="497" ht="15"/>
    <row r="498" ht="15"/>
    <row r="505" ht="15"/>
    <row r="506" ht="15"/>
    <row r="507" ht="15"/>
    <row r="508" ht="15"/>
    <row r="509" ht="15"/>
    <row r="510" ht="15"/>
    <row r="513" ht="15"/>
    <row r="514" ht="15"/>
    <row r="515" ht="15"/>
    <row r="516" ht="15"/>
    <row r="517" ht="15"/>
    <row r="518" ht="15"/>
    <row r="519" ht="15"/>
    <row r="520" ht="15"/>
    <row r="521" ht="15"/>
    <row r="522" ht="15"/>
    <row r="523" ht="15"/>
    <row r="524"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80" ht="15"/>
    <row r="581" ht="15"/>
    <row r="618" ht="15"/>
    <row r="619" ht="15"/>
    <row r="620" ht="15"/>
    <row r="621" ht="15"/>
    <row r="622" ht="15"/>
    <row r="623" ht="15"/>
    <row r="624" ht="15"/>
    <row r="625" ht="15"/>
    <row r="626" ht="15"/>
    <row r="627"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10"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6" ht="15"/>
    <row r="747" ht="15"/>
    <row r="917" ht="15"/>
    <row r="918" ht="15"/>
    <row r="919" ht="15"/>
    <row r="920" ht="15"/>
    <row r="921" ht="15"/>
    <row r="922" ht="15"/>
    <row r="928" ht="15"/>
    <row r="929" ht="15"/>
    <row r="930" ht="15"/>
    <row r="931" ht="15"/>
    <row r="932" ht="15"/>
    <row r="933" ht="15"/>
    <row r="934"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92" ht="15"/>
    <row r="993" ht="15"/>
    <row r="995" ht="15"/>
    <row r="996" ht="15"/>
    <row r="997" ht="15"/>
    <row r="998" ht="15"/>
    <row r="999" ht="15"/>
    <row r="1000" ht="15"/>
    <row r="1001" ht="15"/>
    <row r="1003" ht="15"/>
    <row r="1004" ht="15"/>
    <row r="1005"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3" ht="15"/>
    <row r="1104" ht="15"/>
    <row r="1105" ht="15"/>
    <row r="1106" ht="15"/>
    <row r="1107" ht="15"/>
    <row r="1108" ht="15"/>
    <row r="1109" ht="15"/>
    <row r="1111" ht="15"/>
    <row r="1112" ht="15"/>
    <row r="1113" ht="15"/>
    <row r="1114" ht="15"/>
    <row r="1115" ht="15"/>
    <row r="1116" ht="15"/>
    <row r="1117" ht="15"/>
    <row r="1118" ht="15"/>
    <row r="1119" ht="15"/>
    <row r="1120" ht="15"/>
    <row r="1121" ht="15"/>
    <row r="1123" ht="15"/>
    <row r="1124" ht="15"/>
    <row r="1125" ht="15"/>
    <row r="1126" ht="15"/>
    <row r="1127" ht="15"/>
    <row r="1128" ht="15"/>
    <row r="1129" ht="15"/>
    <row r="1130" ht="15"/>
    <row r="1131" ht="15"/>
    <row r="1132" ht="15"/>
    <row r="1140" ht="15"/>
    <row r="1141" ht="15"/>
    <row r="1144" ht="15"/>
    <row r="1145" ht="15"/>
    <row r="1146" ht="15"/>
    <row r="1147" ht="15"/>
    <row r="1148" ht="15"/>
    <row r="1149" ht="15"/>
    <row r="1150" ht="15"/>
    <row r="1151" ht="15"/>
    <row r="1154" ht="15"/>
    <row r="1155" ht="15"/>
    <row r="1156" ht="15"/>
    <row r="1157" ht="15"/>
    <row r="1158" ht="15"/>
    <row r="1159" ht="15"/>
    <row r="1160" ht="15"/>
    <row r="1161" ht="15"/>
    <row r="1162" ht="15"/>
    <row r="1163" ht="15"/>
    <row r="1164" ht="15"/>
    <row r="1165" ht="15"/>
    <row r="1167" ht="15"/>
    <row r="1168" ht="15"/>
    <row r="1169" ht="15"/>
    <row r="1172" ht="15"/>
    <row r="1174" ht="15"/>
    <row r="1176" ht="15"/>
    <row r="1179" ht="15"/>
    <row r="1180" ht="15"/>
    <row r="1181" ht="15"/>
    <row r="1183" ht="15"/>
    <row r="1185" ht="15"/>
    <row r="1186" ht="15"/>
    <row r="1187" ht="15"/>
    <row r="1188" ht="15"/>
    <row r="1189" ht="15"/>
    <row r="1191" ht="15"/>
    <row r="1192" ht="15"/>
    <row r="1193" ht="15"/>
    <row r="1194" ht="15"/>
    <row r="1196" ht="15"/>
    <row r="1198" ht="15"/>
    <row r="1199" ht="15"/>
    <row r="1201" ht="15"/>
    <row r="1202" ht="15"/>
    <row r="1203" ht="15"/>
    <row r="1204" ht="15"/>
    <row r="1206" ht="15"/>
    <row r="1208" ht="15"/>
    <row r="1209" ht="15"/>
    <row r="1210" ht="15"/>
    <row r="1211" ht="15"/>
    <row r="1213" ht="15"/>
    <row r="1214" ht="15"/>
    <row r="1215" ht="15"/>
    <row r="1216" ht="15"/>
    <row r="1217" ht="15"/>
    <row r="1218" ht="15"/>
    <row r="1219" ht="15"/>
    <row r="1222" ht="15"/>
    <row r="1224" ht="15"/>
    <row r="1225" ht="15"/>
    <row r="1226" ht="15"/>
    <row r="1227" ht="15"/>
    <row r="1228" ht="15"/>
    <row r="1229" ht="15"/>
    <row r="1230" ht="15"/>
    <row r="1231" ht="15"/>
    <row r="1234" ht="15"/>
    <row r="1235" ht="15"/>
    <row r="1237" ht="15"/>
    <row r="1239" ht="15"/>
    <row r="1240" ht="15"/>
    <row r="1241" ht="15"/>
    <row r="1242" ht="15"/>
    <row r="1243" ht="15"/>
    <row r="1247" ht="15"/>
    <row r="1248" ht="15"/>
    <row r="1250" ht="15"/>
    <row r="1251" ht="15"/>
    <row r="1254" ht="15"/>
    <row r="1255" ht="15"/>
    <row r="1259" ht="15"/>
    <row r="1266" ht="15"/>
    <row r="1268" ht="15"/>
    <row r="1269" ht="15"/>
    <row r="1270" ht="15"/>
  </sheetData>
  <dataValidations count="2">
    <dataValidation allowBlank="1" showInputMessage="1" showErrorMessage="1" sqref="E1" xr:uid="{920C6338-E771-4DAE-8C89-92A9093EA4DE}"/>
    <dataValidation type="list" allowBlank="1" showInputMessage="1" showErrorMessage="1" sqref="E2:E3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4"/>
  <sheetViews>
    <sheetView tabSelected="1" workbookViewId="0">
      <selection activeCell="H3" sqref="H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c r="B2" s="102" t="str">
        <f>IFERROR(VLOOKUP(D2,DB!A:K,11,0),"")</f>
        <v>R6</v>
      </c>
      <c r="C2" s="104"/>
      <c r="D2" s="102" t="s">
        <v>30796</v>
      </c>
      <c r="E2" s="102"/>
      <c r="F2" s="106"/>
      <c r="G2" s="76">
        <f ca="1">IFERROR(NOW()-F2,"-")</f>
        <v>45963.558125115742</v>
      </c>
      <c r="H2" s="106">
        <v>45963.530532407407</v>
      </c>
      <c r="I2" s="102" t="str">
        <f>IFERROR(VLOOKUP(D2,DB!A:F,6,0),"")</f>
        <v>SCECO</v>
      </c>
      <c r="J2" s="170" t="str">
        <f>IFERROR(VLOOKUP(D2,DB!A:G,7,0),"")</f>
        <v>Good</v>
      </c>
      <c r="K2" s="107" t="s">
        <v>39127</v>
      </c>
      <c r="L2" s="108" t="str">
        <f>IFERROR(VLOOKUP(D2,DB!A:I,9,0),"")</f>
        <v>Latis</v>
      </c>
    </row>
    <row r="3" spans="1:16383" ht="31.5" customHeight="1">
      <c r="A3" s="103"/>
      <c r="B3" s="102" t="str">
        <f>IFERROR(VLOOKUP(D3,DB!A:K,11,0),"")</f>
        <v/>
      </c>
      <c r="C3" s="104"/>
      <c r="D3" s="102"/>
      <c r="E3" s="102"/>
      <c r="F3" s="106"/>
      <c r="G3" s="76">
        <f ca="1">IFERROR(NOW()-F3,"-")</f>
        <v>45963.558125115742</v>
      </c>
      <c r="H3" s="106"/>
      <c r="I3" s="102" t="str">
        <f>IFERROR(VLOOKUP(D3,DB!A:F,6,0),"")</f>
        <v/>
      </c>
      <c r="J3" s="170" t="str">
        <f>IFERROR(VLOOKUP(D3,DB!A:G,7,0),"")</f>
        <v/>
      </c>
      <c r="K3" s="107"/>
      <c r="L3" s="108" t="str">
        <f>IFERROR(VLOOKUP(D3,DB!A:I,9,0),"")</f>
        <v/>
      </c>
    </row>
    <row r="4" spans="1:16383" ht="31.5" customHeight="1">
      <c r="A4" s="103"/>
      <c r="B4" s="102" t="str">
        <f>IFERROR(VLOOKUP(D4,DB!A:K,11,0),"")</f>
        <v/>
      </c>
      <c r="C4" s="104"/>
      <c r="D4" s="102"/>
      <c r="E4" s="102"/>
      <c r="F4" s="106"/>
      <c r="G4" s="76">
        <f ca="1">IFERROR(NOW()-F4,"-")</f>
        <v>45963.558125115742</v>
      </c>
      <c r="H4" s="106"/>
      <c r="I4" s="102" t="str">
        <f>IFERROR(VLOOKUP(D4,DB!A:F,6,0),"")</f>
        <v/>
      </c>
      <c r="J4" s="170" t="str">
        <f>IFERROR(VLOOKUP(D4,DB!A:G,7,0),"")</f>
        <v/>
      </c>
      <c r="K4" s="107"/>
      <c r="L4" s="108" t="str">
        <f>IFERROR(VLOOKUP(D4,DB!A:I,9,0),"")</f>
        <v/>
      </c>
    </row>
    <row r="5" spans="1:16383" ht="31.5" customHeight="1">
      <c r="A5" s="103"/>
      <c r="B5" s="102" t="str">
        <f>IFERROR(VLOOKUP(D5,DB!A:K,11,0),"")</f>
        <v/>
      </c>
      <c r="C5" s="104"/>
      <c r="D5" s="102"/>
      <c r="E5" s="102"/>
      <c r="F5" s="106"/>
      <c r="G5" s="76">
        <f ca="1">IFERROR(NOW()-F5,"-")</f>
        <v>45963.558125115742</v>
      </c>
      <c r="H5" s="106"/>
      <c r="I5" s="102" t="str">
        <f>IFERROR(VLOOKUP(D5,DB!A:F,6,0),"")</f>
        <v/>
      </c>
      <c r="J5" s="170" t="str">
        <f>IFERROR(VLOOKUP(D5,DB!A:G,7,0),"")</f>
        <v/>
      </c>
      <c r="K5" s="107"/>
      <c r="L5" s="108" t="str">
        <f>IFERROR(VLOOKUP(D5,DB!A:I,9,0),"")</f>
        <v/>
      </c>
    </row>
    <row r="6" spans="1:16383" ht="31.5" customHeight="1">
      <c r="A6" s="103"/>
      <c r="B6" s="102" t="str">
        <f>IFERROR(VLOOKUP(D6,DB!A:K,11,0),"")</f>
        <v/>
      </c>
      <c r="C6" s="104"/>
      <c r="D6" s="102"/>
      <c r="E6" s="102"/>
      <c r="F6" s="106"/>
      <c r="G6" s="76">
        <f ca="1">IFERROR(NOW()-F6,"-")</f>
        <v>45963.558125115742</v>
      </c>
      <c r="H6" s="106"/>
      <c r="I6" s="102" t="str">
        <f>IFERROR(VLOOKUP(D6,DB!A:F,6,0),"")</f>
        <v/>
      </c>
      <c r="J6" s="170" t="str">
        <f>IFERROR(VLOOKUP(D6,DB!A:G,7,0),"")</f>
        <v/>
      </c>
      <c r="K6" s="107"/>
      <c r="L6" s="108" t="str">
        <f>IFERROR(VLOOKUP(D6,DB!A:I,9,0),"")</f>
        <v/>
      </c>
    </row>
    <row r="7" spans="1:16383" ht="31.5" customHeight="1">
      <c r="A7" s="103"/>
      <c r="B7" s="102" t="str">
        <f>IFERROR(VLOOKUP(D7,DB!A:K,11,0),"")</f>
        <v/>
      </c>
      <c r="C7" s="104"/>
      <c r="D7" s="102"/>
      <c r="E7" s="102"/>
      <c r="F7" s="106"/>
      <c r="G7" s="76">
        <f ca="1">IFERROR(NOW()-F7,"-")</f>
        <v>45963.558125115742</v>
      </c>
      <c r="H7" s="106"/>
      <c r="I7" s="102" t="str">
        <f>IFERROR(VLOOKUP(D7,DB!A:F,6,0),"")</f>
        <v/>
      </c>
      <c r="J7" s="170" t="str">
        <f>IFERROR(VLOOKUP(D7,DB!A:G,7,0),"")</f>
        <v/>
      </c>
      <c r="K7" s="107"/>
      <c r="L7" s="108" t="str">
        <f>IFERROR(VLOOKUP(D7,DB!A:I,9,0),"")</f>
        <v/>
      </c>
    </row>
    <row r="8" spans="1:16383" ht="31.5" customHeight="1">
      <c r="A8" s="103"/>
      <c r="B8" s="102" t="str">
        <f>IFERROR(VLOOKUP(D8,DB!A:K,11,0),"")</f>
        <v/>
      </c>
      <c r="C8" s="104"/>
      <c r="D8" s="102"/>
      <c r="E8" s="102"/>
      <c r="F8" s="106"/>
      <c r="G8" s="76">
        <f ca="1">IFERROR(NOW()-F8,"-")</f>
        <v>45963.558125115742</v>
      </c>
      <c r="H8" s="106"/>
      <c r="I8" s="102" t="str">
        <f>IFERROR(VLOOKUP(D8,DB!A:F,6,0),"")</f>
        <v/>
      </c>
      <c r="J8" s="170" t="str">
        <f>IFERROR(VLOOKUP(D8,DB!A:G,7,0),"")</f>
        <v/>
      </c>
      <c r="K8" s="107"/>
      <c r="L8" s="108" t="str">
        <f>IFERROR(VLOOKUP(D8,DB!A:I,9,0),"")</f>
        <v/>
      </c>
    </row>
    <row r="9" spans="1:16383" ht="31.5" customHeight="1">
      <c r="A9" s="169"/>
      <c r="B9" s="170" t="str">
        <f>IFERROR(VLOOKUP(D9,DB!A:K,11,0),"")</f>
        <v/>
      </c>
      <c r="C9" s="171"/>
      <c r="D9" s="170"/>
      <c r="E9" s="102"/>
      <c r="F9" s="172"/>
      <c r="G9" s="115">
        <f t="shared" ref="G9:G34" ca="1" si="0">IFERROR(NOW()-F9,"-")</f>
        <v>45963.558125115742</v>
      </c>
      <c r="H9" s="172"/>
      <c r="I9" s="170" t="str">
        <f>IFERROR(VLOOKUP(D9,DB!A:F,6,0),"")</f>
        <v/>
      </c>
      <c r="J9" s="170" t="str">
        <f>IFERROR(VLOOKUP(D9,DB!A:G,7,0),"")</f>
        <v/>
      </c>
      <c r="K9" s="173"/>
      <c r="L9" s="174" t="str">
        <f>IFERROR(VLOOKUP(D9,DB!A:I,9,0),"")</f>
        <v/>
      </c>
    </row>
    <row r="10" spans="1:16383" ht="31.5" customHeight="1">
      <c r="A10" s="169"/>
      <c r="B10" s="170" t="str">
        <f>IFERROR(VLOOKUP(D10,DB!A:K,11,0),"")</f>
        <v/>
      </c>
      <c r="C10" s="171"/>
      <c r="D10" s="170"/>
      <c r="E10" s="102"/>
      <c r="F10" s="172"/>
      <c r="G10" s="115">
        <f t="shared" ca="1" si="0"/>
        <v>45963.558125115742</v>
      </c>
      <c r="H10" s="172"/>
      <c r="I10" s="170" t="str">
        <f>IFERROR(VLOOKUP(D10,DB!A:F,6,0),"")</f>
        <v/>
      </c>
      <c r="J10" s="170" t="str">
        <f>IFERROR(VLOOKUP(D10,DB!A:G,7,0),"")</f>
        <v/>
      </c>
      <c r="K10" s="173"/>
      <c r="L10" s="174" t="str">
        <f>IFERROR(VLOOKUP(D10,DB!A:I,9,0),"")</f>
        <v/>
      </c>
    </row>
    <row r="11" spans="1:16383" ht="31.5" customHeight="1">
      <c r="A11" s="169"/>
      <c r="B11" s="170" t="str">
        <f>IFERROR(VLOOKUP(D11,DB!A:K,11,0),"")</f>
        <v/>
      </c>
      <c r="C11" s="171"/>
      <c r="D11" s="170"/>
      <c r="E11" s="102"/>
      <c r="F11" s="172"/>
      <c r="G11" s="115">
        <f t="shared" ca="1" si="0"/>
        <v>45963.558125115742</v>
      </c>
      <c r="H11" s="172"/>
      <c r="I11" s="170" t="str">
        <f>IFERROR(VLOOKUP(D11,DB!A:F,6,0),"")</f>
        <v/>
      </c>
      <c r="J11" s="170" t="str">
        <f>IFERROR(VLOOKUP(D11,DB!A:G,7,0),"")</f>
        <v/>
      </c>
      <c r="K11" s="173"/>
      <c r="L11" s="174" t="str">
        <f>IFERROR(VLOOKUP(D11,DB!A:I,9,0),"")</f>
        <v/>
      </c>
    </row>
    <row r="12" spans="1:16383" ht="31.5" customHeight="1">
      <c r="A12" s="169"/>
      <c r="B12" s="170" t="str">
        <f>IFERROR(VLOOKUP(D12,DB!A:K,11,0),"")</f>
        <v/>
      </c>
      <c r="C12" s="171"/>
      <c r="D12" s="170"/>
      <c r="E12" s="102"/>
      <c r="F12" s="172"/>
      <c r="G12" s="115">
        <f t="shared" ca="1" si="0"/>
        <v>45963.558125115742</v>
      </c>
      <c r="H12" s="172"/>
      <c r="I12" s="170" t="str">
        <f>IFERROR(VLOOKUP(D12,DB!A:F,6,0),"")</f>
        <v/>
      </c>
      <c r="J12" s="170" t="str">
        <f>IFERROR(VLOOKUP(D12,DB!A:G,7,0),"")</f>
        <v/>
      </c>
      <c r="K12" s="173"/>
      <c r="L12" s="174" t="str">
        <f>IFERROR(VLOOKUP(D12,DB!A:I,9,0),"")</f>
        <v/>
      </c>
    </row>
    <row r="13" spans="1:16383" ht="31.5" customHeight="1">
      <c r="A13" s="169"/>
      <c r="B13" s="170" t="str">
        <f>IFERROR(VLOOKUP(D13,DB!A:K,11,0),"")</f>
        <v/>
      </c>
      <c r="C13" s="171"/>
      <c r="D13" s="170"/>
      <c r="E13" s="102"/>
      <c r="F13" s="172"/>
      <c r="G13" s="115">
        <f t="shared" ca="1" si="0"/>
        <v>45963.558125115742</v>
      </c>
      <c r="H13" s="172"/>
      <c r="I13" s="170" t="str">
        <f>IFERROR(VLOOKUP(D13,DB!A:F,6,0),"")</f>
        <v/>
      </c>
      <c r="J13" s="170" t="str">
        <f>IFERROR(VLOOKUP(D13,DB!A:G,7,0),"")</f>
        <v/>
      </c>
      <c r="K13" s="173"/>
      <c r="L13" s="174" t="str">
        <f>IFERROR(VLOOKUP(D13,DB!A:I,9,0),"")</f>
        <v/>
      </c>
    </row>
    <row r="14" spans="1:16383" ht="31.5" customHeight="1">
      <c r="A14" s="169"/>
      <c r="B14" s="170" t="str">
        <f>IFERROR(VLOOKUP(D14,DB!A:K,11,0),"")</f>
        <v/>
      </c>
      <c r="C14" s="171"/>
      <c r="D14" s="170"/>
      <c r="E14" s="102"/>
      <c r="F14" s="172"/>
      <c r="G14" s="115">
        <f t="shared" ca="1" si="0"/>
        <v>45963.558125115742</v>
      </c>
      <c r="H14" s="172"/>
      <c r="I14" s="170" t="str">
        <f>IFERROR(VLOOKUP(D14,DB!A:F,6,0),"")</f>
        <v/>
      </c>
      <c r="J14" s="170" t="str">
        <f>IFERROR(VLOOKUP(D14,DB!A:G,7,0),"")</f>
        <v/>
      </c>
      <c r="K14" s="173"/>
      <c r="L14" s="174" t="str">
        <f>IFERROR(VLOOKUP(D14,DB!A:I,9,0),"")</f>
        <v/>
      </c>
    </row>
    <row r="15" spans="1:16383" ht="31.5" customHeight="1">
      <c r="A15" s="169"/>
      <c r="B15" s="170" t="str">
        <f>IFERROR(VLOOKUP(D15,DB!A:K,11,0),"")</f>
        <v/>
      </c>
      <c r="C15" s="171"/>
      <c r="D15" s="170"/>
      <c r="E15" s="102"/>
      <c r="F15" s="172"/>
      <c r="G15" s="115">
        <f t="shared" ca="1" si="0"/>
        <v>45963.558125115742</v>
      </c>
      <c r="H15" s="172"/>
      <c r="I15" s="170" t="str">
        <f>IFERROR(VLOOKUP(D15,DB!A:F,6,0),"")</f>
        <v/>
      </c>
      <c r="J15" s="170" t="str">
        <f>IFERROR(VLOOKUP(D15,DB!A:G,7,0),"")</f>
        <v/>
      </c>
      <c r="K15" s="173"/>
      <c r="L15" s="174" t="str">
        <f>IFERROR(VLOOKUP(D15,DB!A:I,9,0),"")</f>
        <v/>
      </c>
    </row>
    <row r="16" spans="1:16383" ht="31.5" customHeight="1">
      <c r="A16" s="169"/>
      <c r="B16" s="170" t="str">
        <f>IFERROR(VLOOKUP(D16,DB!A:K,11,0),"")</f>
        <v/>
      </c>
      <c r="C16" s="171"/>
      <c r="D16" s="170"/>
      <c r="E16" s="102"/>
      <c r="F16" s="172"/>
      <c r="G16" s="115">
        <f t="shared" ca="1" si="0"/>
        <v>45963.558125115742</v>
      </c>
      <c r="H16" s="172"/>
      <c r="I16" s="170" t="str">
        <f>IFERROR(VLOOKUP(D16,DB!A:F,6,0),"")</f>
        <v/>
      </c>
      <c r="J16" s="170" t="str">
        <f>IFERROR(VLOOKUP(D16,DB!A:G,7,0),"")</f>
        <v/>
      </c>
      <c r="K16" s="173"/>
      <c r="L16" s="174" t="str">
        <f>IFERROR(VLOOKUP(D16,DB!A:I,9,0),"")</f>
        <v/>
      </c>
    </row>
    <row r="17" spans="1:12" ht="31.5" customHeight="1">
      <c r="A17" s="169"/>
      <c r="B17" s="170" t="str">
        <f>IFERROR(VLOOKUP(D17,DB!A:K,11,0),"")</f>
        <v/>
      </c>
      <c r="C17" s="171"/>
      <c r="D17" s="170"/>
      <c r="E17" s="102"/>
      <c r="F17" s="172"/>
      <c r="G17" s="115">
        <f t="shared" ca="1" si="0"/>
        <v>45963.558125115742</v>
      </c>
      <c r="H17" s="172"/>
      <c r="I17" s="170" t="str">
        <f>IFERROR(VLOOKUP(D17,DB!A:F,6,0),"")</f>
        <v/>
      </c>
      <c r="J17" s="170" t="str">
        <f>IFERROR(VLOOKUP(D17,DB!A:G,7,0),"")</f>
        <v/>
      </c>
      <c r="K17" s="173"/>
      <c r="L17" s="174" t="str">
        <f>IFERROR(VLOOKUP(D17,DB!A:I,9,0),"")</f>
        <v/>
      </c>
    </row>
    <row r="18" spans="1:12" ht="31.5" customHeight="1">
      <c r="A18" s="169"/>
      <c r="B18" s="170" t="str">
        <f>IFERROR(VLOOKUP(D18,DB!A:K,11,0),"")</f>
        <v/>
      </c>
      <c r="C18" s="171"/>
      <c r="D18" s="170"/>
      <c r="E18" s="102"/>
      <c r="F18" s="172"/>
      <c r="G18" s="115">
        <f t="shared" ca="1" si="0"/>
        <v>45963.558125115742</v>
      </c>
      <c r="H18" s="172"/>
      <c r="I18" s="170" t="str">
        <f>IFERROR(VLOOKUP(D18,DB!A:F,6,0),"")</f>
        <v/>
      </c>
      <c r="J18" s="170" t="str">
        <f>IFERROR(VLOOKUP(D18,DB!A:G,7,0),"")</f>
        <v/>
      </c>
      <c r="K18" s="173"/>
      <c r="L18" s="174" t="str">
        <f>IFERROR(VLOOKUP(D18,DB!A:I,9,0),"")</f>
        <v/>
      </c>
    </row>
    <row r="19" spans="1:12" ht="31.5" customHeight="1">
      <c r="A19" s="169"/>
      <c r="B19" s="170" t="str">
        <f>IFERROR(VLOOKUP(D19,DB!A:K,11,0),"")</f>
        <v/>
      </c>
      <c r="C19" s="171"/>
      <c r="D19" s="170"/>
      <c r="E19" s="102"/>
      <c r="F19" s="172"/>
      <c r="G19" s="115">
        <f t="shared" ca="1" si="0"/>
        <v>45963.558125115742</v>
      </c>
      <c r="H19" s="172"/>
      <c r="I19" s="170" t="str">
        <f>IFERROR(VLOOKUP(D19,DB!A:F,6,0),"")</f>
        <v/>
      </c>
      <c r="J19" s="170" t="str">
        <f>IFERROR(VLOOKUP(D19,DB!A:G,7,0),"")</f>
        <v/>
      </c>
      <c r="K19" s="173"/>
      <c r="L19" s="174" t="str">
        <f>IFERROR(VLOOKUP(D19,DB!A:I,9,0),"")</f>
        <v/>
      </c>
    </row>
    <row r="20" spans="1:12" ht="31.5" customHeight="1">
      <c r="A20" s="169"/>
      <c r="B20" s="170" t="str">
        <f>IFERROR(VLOOKUP(D20,DB!A:K,11,0),"")</f>
        <v/>
      </c>
      <c r="C20" s="171"/>
      <c r="D20" s="170"/>
      <c r="E20" s="102"/>
      <c r="F20" s="172"/>
      <c r="G20" s="115">
        <f t="shared" ca="1" si="0"/>
        <v>45963.558125115742</v>
      </c>
      <c r="H20" s="172"/>
      <c r="I20" s="170" t="str">
        <f>IFERROR(VLOOKUP(D20,DB!A:F,6,0),"")</f>
        <v/>
      </c>
      <c r="J20" s="170" t="str">
        <f>IFERROR(VLOOKUP(D20,DB!A:G,7,0),"")</f>
        <v/>
      </c>
      <c r="K20" s="173"/>
      <c r="L20" s="174" t="str">
        <f>IFERROR(VLOOKUP(D20,DB!A:I,9,0),"")</f>
        <v/>
      </c>
    </row>
    <row r="21" spans="1:12" ht="31.5" customHeight="1">
      <c r="A21" s="169"/>
      <c r="B21" s="170" t="str">
        <f>IFERROR(VLOOKUP(D21,DB!A:K,11,0),"")</f>
        <v/>
      </c>
      <c r="C21" s="171"/>
      <c r="D21" s="170"/>
      <c r="E21" s="102"/>
      <c r="F21" s="172"/>
      <c r="G21" s="115">
        <f t="shared" ca="1" si="0"/>
        <v>45963.558125115742</v>
      </c>
      <c r="H21" s="172"/>
      <c r="I21" s="170" t="str">
        <f>IFERROR(VLOOKUP(D21,DB!A:F,6,0),"")</f>
        <v/>
      </c>
      <c r="J21" s="170" t="str">
        <f>IFERROR(VLOOKUP(D21,DB!A:G,7,0),"")</f>
        <v/>
      </c>
      <c r="K21" s="173"/>
      <c r="L21" s="174" t="str">
        <f>IFERROR(VLOOKUP(D21,DB!A:I,9,0),"")</f>
        <v/>
      </c>
    </row>
    <row r="22" spans="1:12" ht="31.5" customHeight="1">
      <c r="A22" s="169"/>
      <c r="B22" s="170" t="str">
        <f>IFERROR(VLOOKUP(D22,DB!A:K,11,0),"")</f>
        <v/>
      </c>
      <c r="C22" s="171"/>
      <c r="D22" s="170"/>
      <c r="E22" s="102"/>
      <c r="F22" s="172"/>
      <c r="G22" s="115">
        <f t="shared" ca="1" si="0"/>
        <v>45963.558125115742</v>
      </c>
      <c r="H22" s="172"/>
      <c r="I22" s="170" t="str">
        <f>IFERROR(VLOOKUP(D22,DB!A:F,6,0),"")</f>
        <v/>
      </c>
      <c r="J22" s="170" t="str">
        <f>IFERROR(VLOOKUP(D22,DB!A:G,7,0),"")</f>
        <v/>
      </c>
      <c r="K22" s="173"/>
      <c r="L22" s="174" t="str">
        <f>IFERROR(VLOOKUP(D22,DB!A:I,9,0),"")</f>
        <v/>
      </c>
    </row>
    <row r="23" spans="1:12" ht="31.5" customHeight="1">
      <c r="A23" s="169"/>
      <c r="B23" s="170" t="str">
        <f>IFERROR(VLOOKUP(D23,DB!A:K,11,0),"")</f>
        <v/>
      </c>
      <c r="C23" s="171"/>
      <c r="D23" s="170"/>
      <c r="E23" s="102"/>
      <c r="F23" s="172"/>
      <c r="G23" s="115">
        <f t="shared" ca="1" si="0"/>
        <v>45963.558125115742</v>
      </c>
      <c r="H23" s="172"/>
      <c r="I23" s="170" t="str">
        <f>IFERROR(VLOOKUP(D23,DB!A:F,6,0),"")</f>
        <v/>
      </c>
      <c r="J23" s="170" t="str">
        <f>IFERROR(VLOOKUP(D23,DB!A:G,7,0),"")</f>
        <v/>
      </c>
      <c r="K23" s="173"/>
      <c r="L23" s="174" t="str">
        <f>IFERROR(VLOOKUP(D23,DB!A:I,9,0),"")</f>
        <v/>
      </c>
    </row>
    <row r="24" spans="1:12" ht="31.5" customHeight="1">
      <c r="A24" s="169"/>
      <c r="B24" s="170" t="str">
        <f>IFERROR(VLOOKUP(D24,DB!A:K,11,0),"")</f>
        <v/>
      </c>
      <c r="C24" s="171"/>
      <c r="D24" s="170"/>
      <c r="E24" s="102"/>
      <c r="F24" s="172"/>
      <c r="G24" s="115">
        <f t="shared" ca="1" si="0"/>
        <v>45963.558125115742</v>
      </c>
      <c r="H24" s="172"/>
      <c r="I24" s="170" t="str">
        <f>IFERROR(VLOOKUP(D24,DB!A:F,6,0),"")</f>
        <v/>
      </c>
      <c r="J24" s="170" t="str">
        <f>IFERROR(VLOOKUP(D24,DB!A:G,7,0),"")</f>
        <v/>
      </c>
      <c r="K24" s="173"/>
      <c r="L24" s="174" t="str">
        <f>IFERROR(VLOOKUP(D24,DB!A:I,9,0),"")</f>
        <v/>
      </c>
    </row>
    <row r="25" spans="1:12" ht="31.5" customHeight="1">
      <c r="A25" s="169"/>
      <c r="B25" s="170" t="str">
        <f>IFERROR(VLOOKUP(D25,DB!A:K,11,0),"")</f>
        <v/>
      </c>
      <c r="C25" s="171"/>
      <c r="D25" s="170"/>
      <c r="E25" s="102"/>
      <c r="F25" s="172"/>
      <c r="G25" s="115">
        <f t="shared" ca="1" si="0"/>
        <v>45963.558125115742</v>
      </c>
      <c r="H25" s="172"/>
      <c r="I25" s="170" t="str">
        <f>IFERROR(VLOOKUP(D25,DB!A:F,6,0),"")</f>
        <v/>
      </c>
      <c r="J25" s="170" t="str">
        <f>IFERROR(VLOOKUP(D25,DB!A:G,7,0),"")</f>
        <v/>
      </c>
      <c r="K25" s="173"/>
      <c r="L25" s="174" t="str">
        <f>IFERROR(VLOOKUP(D25,DB!A:I,9,0),"")</f>
        <v/>
      </c>
    </row>
    <row r="26" spans="1:12" ht="31.5" customHeight="1">
      <c r="A26" s="169"/>
      <c r="B26" s="170" t="str">
        <f>IFERROR(VLOOKUP(D26,DB!A:K,11,0),"")</f>
        <v/>
      </c>
      <c r="C26" s="171"/>
      <c r="D26" s="170"/>
      <c r="E26" s="102"/>
      <c r="F26" s="172"/>
      <c r="G26" s="115">
        <f t="shared" ca="1" si="0"/>
        <v>45963.558125115742</v>
      </c>
      <c r="H26" s="172"/>
      <c r="I26" s="170" t="str">
        <f>IFERROR(VLOOKUP(D26,DB!A:F,6,0),"")</f>
        <v/>
      </c>
      <c r="J26" s="170" t="str">
        <f>IFERROR(VLOOKUP(D26,DB!A:G,7,0),"")</f>
        <v/>
      </c>
      <c r="K26" s="173"/>
      <c r="L26" s="174" t="str">
        <f>IFERROR(VLOOKUP(D26,DB!A:I,9,0),"")</f>
        <v/>
      </c>
    </row>
    <row r="27" spans="1:12" ht="31.5" customHeight="1">
      <c r="A27" s="169"/>
      <c r="B27" s="170" t="str">
        <f>IFERROR(VLOOKUP(D27,DB!A:K,11,0),"")</f>
        <v/>
      </c>
      <c r="C27" s="171"/>
      <c r="D27" s="170"/>
      <c r="E27" s="102"/>
      <c r="F27" s="172"/>
      <c r="G27" s="115">
        <f t="shared" ca="1" si="0"/>
        <v>45963.558125115742</v>
      </c>
      <c r="H27" s="172"/>
      <c r="I27" s="170" t="str">
        <f>IFERROR(VLOOKUP(D27,DB!A:F,6,0),"")</f>
        <v/>
      </c>
      <c r="J27" s="170" t="str">
        <f>IFERROR(VLOOKUP(D27,DB!A:G,7,0),"")</f>
        <v/>
      </c>
      <c r="K27" s="173"/>
      <c r="L27" s="174" t="str">
        <f>IFERROR(VLOOKUP(D27,DB!A:I,9,0),"")</f>
        <v/>
      </c>
    </row>
    <row r="28" spans="1:12" ht="31.5" customHeight="1">
      <c r="A28" s="169"/>
      <c r="B28" s="170" t="str">
        <f>IFERROR(VLOOKUP(D28,DB!A:K,11,0),"")</f>
        <v/>
      </c>
      <c r="C28" s="171"/>
      <c r="D28" s="170"/>
      <c r="E28" s="102"/>
      <c r="F28" s="172"/>
      <c r="G28" s="115">
        <f t="shared" ca="1" si="0"/>
        <v>45963.558125115742</v>
      </c>
      <c r="H28" s="172"/>
      <c r="I28" s="170" t="str">
        <f>IFERROR(VLOOKUP(D28,DB!A:F,6,0),"")</f>
        <v/>
      </c>
      <c r="J28" s="170" t="str">
        <f>IFERROR(VLOOKUP(D28,DB!A:G,7,0),"")</f>
        <v/>
      </c>
      <c r="K28" s="173"/>
      <c r="L28" s="174" t="str">
        <f>IFERROR(VLOOKUP(D28,DB!A:I,9,0),"")</f>
        <v/>
      </c>
    </row>
    <row r="29" spans="1:12" ht="31.5" customHeight="1">
      <c r="A29" s="169"/>
      <c r="B29" s="170" t="str">
        <f>IFERROR(VLOOKUP(D29,DB!A:K,11,0),"")</f>
        <v/>
      </c>
      <c r="C29" s="171"/>
      <c r="D29" s="170"/>
      <c r="E29" s="102"/>
      <c r="F29" s="172"/>
      <c r="G29" s="115">
        <f t="shared" ca="1" si="0"/>
        <v>45963.558125115742</v>
      </c>
      <c r="H29" s="172"/>
      <c r="I29" s="170" t="str">
        <f>IFERROR(VLOOKUP(D29,DB!A:F,6,0),"")</f>
        <v/>
      </c>
      <c r="J29" s="170" t="str">
        <f>IFERROR(VLOOKUP(D29,DB!A:G,7,0),"")</f>
        <v/>
      </c>
      <c r="K29" s="173"/>
      <c r="L29" s="174" t="str">
        <f>IFERROR(VLOOKUP(D29,DB!A:I,9,0),"")</f>
        <v/>
      </c>
    </row>
    <row r="30" spans="1:12" ht="31.5" customHeight="1">
      <c r="A30" s="169"/>
      <c r="B30" s="170" t="str">
        <f>IFERROR(VLOOKUP(D30,DB!A:K,11,0),"")</f>
        <v/>
      </c>
      <c r="C30" s="171"/>
      <c r="D30" s="170"/>
      <c r="E30" s="102"/>
      <c r="F30" s="172"/>
      <c r="G30" s="115">
        <f t="shared" ca="1" si="0"/>
        <v>45963.558125115742</v>
      </c>
      <c r="H30" s="172"/>
      <c r="I30" s="170" t="str">
        <f>IFERROR(VLOOKUP(D30,DB!A:F,6,0),"")</f>
        <v/>
      </c>
      <c r="J30" s="170" t="str">
        <f>IFERROR(VLOOKUP(D30,DB!A:G,7,0),"")</f>
        <v/>
      </c>
      <c r="K30" s="173"/>
      <c r="L30" s="174" t="str">
        <f>IFERROR(VLOOKUP(D30,DB!A:I,9,0),"")</f>
        <v/>
      </c>
    </row>
    <row r="31" spans="1:12" ht="31.5" customHeight="1">
      <c r="A31" s="169"/>
      <c r="B31" s="170" t="str">
        <f>IFERROR(VLOOKUP(D31,DB!A:K,11,0),"")</f>
        <v/>
      </c>
      <c r="C31" s="171"/>
      <c r="D31" s="170"/>
      <c r="E31" s="102"/>
      <c r="F31" s="172"/>
      <c r="G31" s="115">
        <f t="shared" ca="1" si="0"/>
        <v>45963.558125115742</v>
      </c>
      <c r="H31" s="172"/>
      <c r="I31" s="170" t="str">
        <f>IFERROR(VLOOKUP(D31,DB!A:F,6,0),"")</f>
        <v/>
      </c>
      <c r="J31" s="170" t="str">
        <f>IFERROR(VLOOKUP(D31,DB!A:G,7,0),"")</f>
        <v/>
      </c>
      <c r="K31" s="173"/>
      <c r="L31" s="174" t="str">
        <f>IFERROR(VLOOKUP(D31,DB!A:I,9,0),"")</f>
        <v/>
      </c>
    </row>
    <row r="32" spans="1:12" ht="31.5" customHeight="1">
      <c r="A32" s="169"/>
      <c r="B32" s="170" t="str">
        <f>IFERROR(VLOOKUP(D32,DB!A:K,11,0),"")</f>
        <v/>
      </c>
      <c r="C32" s="171"/>
      <c r="D32" s="170"/>
      <c r="E32" s="102"/>
      <c r="F32" s="172"/>
      <c r="G32" s="115">
        <f t="shared" ca="1" si="0"/>
        <v>45963.558125115742</v>
      </c>
      <c r="H32" s="172"/>
      <c r="I32" s="170" t="str">
        <f>IFERROR(VLOOKUP(D32,DB!A:F,6,0),"")</f>
        <v/>
      </c>
      <c r="J32" s="170" t="str">
        <f>IFERROR(VLOOKUP(D32,DB!A:G,7,0),"")</f>
        <v/>
      </c>
      <c r="K32" s="173"/>
      <c r="L32" s="174" t="str">
        <f>IFERROR(VLOOKUP(D32,DB!A:I,9,0),"")</f>
        <v/>
      </c>
    </row>
    <row r="33" spans="1:12" ht="31.5" customHeight="1">
      <c r="A33" s="169"/>
      <c r="B33" s="170" t="str">
        <f>IFERROR(VLOOKUP(D33,DB!A:K,11,0),"")</f>
        <v/>
      </c>
      <c r="C33" s="171"/>
      <c r="D33" s="170"/>
      <c r="E33" s="102"/>
      <c r="F33" s="172"/>
      <c r="G33" s="115">
        <f t="shared" ca="1" si="0"/>
        <v>45963.558125115742</v>
      </c>
      <c r="H33" s="172"/>
      <c r="I33" s="170" t="str">
        <f>IFERROR(VLOOKUP(D33,DB!A:F,6,0),"")</f>
        <v/>
      </c>
      <c r="J33" s="170" t="str">
        <f>IFERROR(VLOOKUP(D33,DB!A:G,7,0),"")</f>
        <v/>
      </c>
      <c r="K33" s="173"/>
      <c r="L33" s="174" t="str">
        <f>IFERROR(VLOOKUP(D33,DB!A:I,9,0),"")</f>
        <v/>
      </c>
    </row>
    <row r="34" spans="1:12" ht="31.5" customHeight="1">
      <c r="A34" s="169"/>
      <c r="B34" s="170" t="str">
        <f>IFERROR(VLOOKUP(D34,DB!A:K,11,0),"")</f>
        <v/>
      </c>
      <c r="C34" s="171"/>
      <c r="D34" s="170"/>
      <c r="E34" s="102"/>
      <c r="F34" s="172"/>
      <c r="G34" s="115">
        <f t="shared" ca="1" si="0"/>
        <v>45963.558125115742</v>
      </c>
      <c r="H34" s="172"/>
      <c r="I34" s="170" t="str">
        <f>IFERROR(VLOOKUP(D34,DB!A:F,6,0),"")</f>
        <v/>
      </c>
      <c r="J34" s="170" t="str">
        <f>IFERROR(VLOOKUP(D34,DB!A:G,7,0),"")</f>
        <v/>
      </c>
      <c r="K34" s="173"/>
      <c r="L34" s="174" t="str">
        <f>IFERROR(VLOOKUP(D34,DB!A:I,9,0),"")</f>
        <v/>
      </c>
    </row>
    <row r="35" spans="1:12" ht="31.5" customHeight="1">
      <c r="A35" s="103"/>
      <c r="B35" s="102" t="str">
        <f>IFERROR(VLOOKUP(D35,DB!A:K,11,0),"")</f>
        <v/>
      </c>
      <c r="C35" s="104"/>
      <c r="D35" s="102"/>
      <c r="E35" s="105"/>
      <c r="F35" s="106"/>
      <c r="G35" s="76">
        <f ca="1">IFERROR(NOW()-F35,"-")</f>
        <v>45963.558125115742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45963.558125115742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45963.558125115742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45963.558125115742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45963.558125115742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45963.558125115742</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45963.558125115742</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45963.558125115742</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45963.558125115742</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45963.558125115742</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45963.558125115742</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45963.558125115742</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45963.558125115742</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45963.558125115742</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45963.558125115742</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45963.558125115742</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45963.558125115742</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45963.558125115742</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45963.558125115742</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45963.558125115742</v>
      </c>
      <c r="H54" s="106"/>
      <c r="I54" s="102" t="str">
        <f>IFERROR(VLOOKUP(D54,DB!A:F,6,0),"")</f>
        <v/>
      </c>
      <c r="J54" s="101" t="str">
        <f>IFERROR(VLOOKUP(D54,DB!A:G,7,0),"")</f>
        <v/>
      </c>
      <c r="K54" s="107"/>
      <c r="L54" s="108" t="str">
        <f>IFERROR(VLOOKUP(D54,DB!A:I,9,0),"")</f>
        <v/>
      </c>
    </row>
  </sheetData>
  <dataValidations count="2">
    <dataValidation allowBlank="1" showInputMessage="1" showErrorMessage="1" sqref="E1" xr:uid="{380493DB-286A-4683-AF55-C78F04945A49}"/>
    <dataValidation type="list" allowBlank="1" showInputMessage="1" showErrorMessage="1" sqref="E2:E5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2025-11-02T10:24:21Z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