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175" documentId="120_S{2AC9BD13-BADA-5192-A53E-5A8FF88502F6}" xr6:coauthVersionLast="47" xr6:coauthVersionMax="47" xr10:uidLastSave="{64994A47-9D37-4CAC-8783-0B5741C65EDB}"/>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<sst xmlns="http://schemas.openxmlformats.org/spreadsheetml/2006/main" count="180273" uniqueCount="39121">
  <si>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</si>
  <si>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</si>
  <si>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</si>
  <si>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</si>
  <si>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</si>
  <si>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</si>
  <si>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</si>
  <si>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</si>
  <si>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</si>
  <si>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</si>
  <si>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</si>
  <si>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</si>
  <si>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</si>
  <si>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</si>
  <si>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</si>
  <si>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</si>
  <si>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</si>
  <si>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</si>
  <si>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</si>
  <si>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</si>
  <si>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</si>
  <si>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</si>
  <si>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</si>
  <si>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</si>
  <si>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</si>
  <si>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</si>
  <si>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</si>
  <si>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</si>
  <si>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</si>
  <si>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</si>
  <si>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</si>
  <si>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</si>
  <si>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</si>
  <si>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</si>
  <si>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</si>
  <si>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</si>
  <si>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</si>
  <si>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</si>
  <si>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</si>
  <si>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</si>
  <si>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</si>
  <si>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</si>
  <si>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</si>
  <si>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</si>
  <si>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</si>
  <si>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</si>
  <si>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</si>
  <si>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</si>
  <si>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</si>
  <si>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</si>
  <si>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</si>
  <si>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</si>
  <si>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</si>
  <si>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</si>
  <si>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</si>
  <si>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</si>
  <si>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</si>
  <si>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</si>
  <si>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</si>
  <si>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</si>
  <si>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</si>
  <si>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</si>
  <si>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</si>
  <si>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</si>
  <si>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</si>
  <si>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</si>
  <si>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</si>
  <si>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</si>
  <si>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</si>
  <si>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</si>
  <si>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</si>
  <si>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</si>
  <si>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</si>
  <si>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</si>
  <si>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</si>
  <si>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</si>
  <si>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</si>
  <si>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</si>
  <si>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</si>
  <si>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</si>
  <si>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</si>
  <si>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</si>
  <si>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</si>
  <si>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</si>
  <si>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</si>
  <si>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</si>
  <si>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</si>
  <si>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</si>
  <si>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</si>
  <si>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</si>
  <si>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</si>
  <si>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</si>
  <si>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</si>
  <si>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</si>
  <si>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</si>
  <si>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</si>
  <si>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</si>
  <si>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</si>
  <si>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</si>
  <si>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</si>
  <si>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</si>
  <si>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</si>
  <si>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</si>
  <si>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</si>
  <si>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</si>
  <si>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</si>
  <si>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</si>
  <si>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</si>
  <si>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</si>
  <si>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</si>
  <si>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</si>
  <si>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</si>
  <si>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</si>
  <si>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</si>
  <si>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</si>
  <si>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</si>
  <si>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</si>
  <si>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</si>
  <si>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</si>
  <si>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</si>
  <si>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</si>
  <si>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</si>
  <si>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</si>
  <si>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</si>
  <si>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</si>
  <si>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</si>
  <si>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</si>
  <si>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</si>
  <si>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</si>
  <si>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</si>
  <si>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</si>
  <si>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</si>
  <si>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</si>
  <si>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</si>
  <si>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</si>
  <si>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</si>
  <si>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</si>
  <si>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</si>
  <si>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</si>
  <si>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</si>
  <si>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</si>
  <si>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</si>
  <si>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</si>
  <si>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</si>
  <si>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</si>
  <si>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</si>
  <si>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</si>
  <si>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</si>
  <si>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</si>
  <si>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</si>
  <si>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</si>
  <si>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</si>
  <si>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</si>
  <si>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</si>
  <si>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</si>
  <si>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</si>
  <si>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</si>
  <si>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</si>
  <si>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</si>
  <si>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</si>
  <si>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</si>
  <si>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</si>
  <si>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</si>
  <si>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</si>
  <si>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</si>
  <si>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</si>
  <si>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</si>
  <si>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</si>
  <si>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</si>
  <si>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</si>
  <si>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</si>
  <si>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</si>
  <si>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</si>
  <si>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</si>
  <si>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</si>
  <si>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</si>
  <si>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</si>
  <si>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</si>
  <si>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</si>
  <si>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</si>
  <si>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</si>
  <si>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</si>
  <si>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</si>
  <si>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</si>
  <si>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</si>
  <si>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</si>
  <si>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</si>
  <si>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</si>
  <si>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</si>
  <si>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</si>
  <si>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</si>
  <si>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</si>
  <si>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</si>
  <si>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</si>
  <si>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</si>
  <si>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</si>
  <si>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</si>
  <si>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</si>
  <si>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</si>
  <si>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</si>
  <si>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</si>
  <si>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</si>
  <si>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</si>
  <si>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</si>
  <si>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</si>
  <si>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</si>
  <si>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</si>
  <si>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</si>
  <si>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</si>
  <si>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</si>
  <si>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</si>
  <si>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</si>
  <si>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</si>
  <si>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</si>
  <si>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</si>
  <si>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</si>
  <si>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</si>
  <si>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</si>
  <si>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</si>
  <si>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</si>
  <si>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</si>
  <si>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</si>
  <si>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</si>
  <si>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</si>
  <si>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</si>
  <si>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</si>
  <si>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</si>
  <si>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</si>
  <si>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</si>
  <si>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</si>
  <si>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</si>
  <si>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</si>
  <si>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</si>
  <si>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</si>
  <si>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</si>
  <si>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</si>
  <si>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</si>
  <si>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</si>
  <si>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</si>
  <si>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</si>
  <si>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</si>
  <si>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</si>
  <si>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</si>
  <si>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</si>
  <si>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</si>
  <si>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</si>
  <si>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</si>
  <si>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</si>
  <si>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</si>
  <si>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</si>
  <si>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</si>
  <si>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</si>
  <si>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</si>
  <si>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</si>
  <si>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</si>
  <si>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</si>
  <si>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</si>
  <si>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</si>
  <si>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</si>
  <si>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</si>
  <si>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</si>
  <si>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</si>
  <si>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</si>
  <si>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</si>
  <si>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</si>
  <si>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</si>
  <si>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</si>
  <si>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</si>
  <si>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</si>
  <si>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</si>
  <si>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</si>
  <si>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</si>
  <si>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</si>
  <si>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</si>
  <si>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</si>
  <si>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</si>
  <si>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</si>
  <si>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</si>
  <si>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</si>
  <si>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</si>
  <si>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</si>
  <si>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</si>
  <si>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</si>
  <si>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</si>
  <si>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</si>
  <si>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</si>
  <si>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</si>
  <si>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</si>
  <si>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</si>
  <si>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</si>
  <si>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</si>
  <si>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</si>
  <si>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</si>
  <si>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</si>
  <si>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</si>
  <si>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</si>
  <si>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</si>
  <si>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</si>
  <si>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</si>
  <si>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</si>
  <si>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</si>
  <si>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</si>
  <si>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</si>
  <si>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</si>
  <si>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</si>
  <si>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</si>
  <si>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</si>
  <si>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</si>
  <si>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</si>
  <si>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</si>
  <si>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</si>
  <si>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</si>
  <si>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</si>
  <si>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</si>
  <si>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</si>
  <si>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</si>
  <si>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</si>
  <si>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</si>
  <si>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</si>
  <si>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</si>
  <si>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</si>
  <si>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</si>
  <si>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</si>
  <si>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</si>
  <si>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</si>
  <si>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</si>
  <si>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</si>
  <si>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</si>
  <si>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</si>
  <si>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</si>
  <si>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</si>
  <si>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</si>
  <si>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</si>
  <si>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</si>
  <si>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</si>
  <si>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</si>
  <si>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</si>
  <si>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</si>
  <si>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</si>
  <si>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</si>
  <si>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</si>
  <si>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</si>
  <si>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</si>
  <si>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</si>
  <si>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</si>
  <si>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</si>
  <si>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</si>
  <si>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</si>
  <si>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</si>
  <si>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</si>
  <si>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</si>
  <si>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</si>
  <si>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</si>
  <si>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</si>
  <si>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</si>
  <si>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</si>
  <si>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</si>
  <si>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</si>
  <si>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</si>
  <si>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</si>
  <si>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</si>
  <si>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</si>
  <si>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</si>
  <si>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</si>
  <si>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</si>
  <si>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</si>
  <si>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</si>
  <si>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</si>
  <si>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</si>
  <si>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</si>
  <si>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</si>
  <si>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</si>
  <si>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</si>
  <si>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</si>
  <si>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</si>
  <si>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</si>
  <si>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</si>
  <si>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</si>
  <si>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</si>
  <si>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</si>
  <si>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</si>
  <si>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</si>
  <si>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</si>
  <si>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</si>
  <si>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</si>
  <si>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</si>
  <si>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</si>
  <si>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</si>
  <si>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</si>
  <si>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</si>
  <si>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</si>
  <si>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</si>
  <si>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</si>
  <si>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</si>
  <si>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</si>
  <si>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</si>
  <si>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</si>
  <si>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</si>
  <si>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</si>
  <si>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</si>
  <si>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</si>
  <si>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</si>
  <si>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</si>
  <si>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</si>
  <si>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</si>
  <si>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</si>
  <si>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</si>
  <si>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</si>
  <si>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</si>
  <si>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</si>
  <si>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</si>
  <si>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</si>
  <si>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</si>
  <si>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</si>
  <si>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</si>
  <si>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</si>
  <si>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</si>
  <si>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</si>
  <si>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</si>
  <si>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</si>
  <si>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</si>
  <si>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</si>
  <si>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</si>
  <si>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</si>
  <si>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</si>
  <si>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</si>
  <si>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</si>
  <si>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</si>
  <si>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</si>
  <si>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</si>
  <si>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</si>
  <si>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</si>
  <si>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</si>
  <si>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</si>
  <si>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</si>
  <si>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</si>
  <si>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</si>
  <si>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</si>
  <si>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</si>
  <si>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</si>
  <si>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</si>
  <si>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</si>
  <si>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</si>
  <si>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</si>
  <si>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</si>
  <si>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</si>
  <si>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</si>
  <si>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</si>
  <si>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</si>
  <si>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</si>
  <si>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</si>
  <si>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</si>
  <si>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</si>
  <si>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</si>
  <si>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</si>
  <si>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</si>
  <si>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</si>
  <si>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</si>
  <si>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</si>
  <si>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</si>
  <si>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</si>
  <si>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</si>
  <si>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</si>
  <si>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</si>
  <si>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</si>
  <si>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</si>
  <si>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</si>
  <si>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</si>
  <si>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</si>
  <si>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</si>
  <si>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</si>
  <si>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</si>
  <si>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</si>
  <si>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</si>
  <si>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</si>
  <si>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</si>
  <si>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</si>
  <si>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</si>
  <si>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</si>
  <si>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</si>
  <si>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</si>
  <si>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</si>
  <si>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</si>
  <si>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</si>
  <si>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</si>
  <si>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</si>
  <si>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</si>
  <si>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</si>
  <si>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</si>
  <si>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</si>
  <si>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</si>
  <si>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</si>
  <si>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</si>
  <si>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</si>
  <si>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</si>
  <si>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</si>
  <si>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</si>
  <si>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</si>
  <si>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</si>
  <si>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</si>
  <si>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</si>
  <si>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</si>
  <si>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</si>
  <si>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</si>
  <si>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</si>
  <si>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</si>
  <si>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</si>
  <si>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</si>
  <si>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</si>
  <si>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</si>
  <si>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</si>
  <si>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</si>
  <si>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</si>
  <si>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</si>
  <si>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</si>
  <si>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</si>
  <si>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</si>
  <si>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</si>
  <si>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</si>
  <si>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</si>
  <si>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</si>
  <si>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</si>
  <si>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</si>
  <si>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</si>
  <si>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</si>
  <si>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</si>
  <si>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</si>
  <si>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</si>
  <si>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</si>
  <si>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</si>
  <si>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</si>
  <si>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</si>
  <si>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</si>
  <si>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</si>
  <si>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</si>
  <si>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</si>
  <si>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</si>
  <si>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</si>
  <si>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</si>
  <si>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</si>
  <si>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</si>
  <si>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</si>
  <si>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</si>
  <si>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</si>
  <si>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</si>
  <si>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</si>
  <si>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</si>
  <si>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</si>
  <si>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</si>
  <si>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</si>
  <si>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</si>
  <si>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</si>
  <si>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</si>
  <si>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</si>
  <si>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</si>
  <si>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</si>
  <si>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</si>
  <si>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</si>
  <si>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</si>
  <si>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</si>
  <si>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</si>
  <si>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</si>
  <si>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</si>
  <si>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</si>
  <si>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</si>
  <si>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</si>
  <si>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</si>
  <si>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</si>
  <si>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</si>
  <si>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</si>
  <si>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</si>
  <si>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</si>
  <si>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</si>
  <si>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</si>
  <si>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</si>
  <si>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</si>
  <si>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</si>
  <si>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</si>
  <si>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</si>
  <si>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</si>
  <si>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</si>
  <si>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</si>
  <si>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</si>
  <si>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</si>
  <si>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</si>
  <si>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</si>
  <si>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</si>
  <si>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</si>
  <si>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</si>
  <si>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</si>
  <si>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</si>
  <si>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</si>
  <si>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</si>
  <si>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</si>
  <si>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</si>
  <si>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</si>
  <si>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</si>
  <si>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</si>
  <si>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</si>
  <si>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</si>
  <si>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</si>
  <si>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</si>
  <si>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</si>
  <si>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</si>
  <si>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</si>
  <si>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</si>
  <si>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</si>
  <si>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</si>
  <si>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</si>
  <si>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</si>
  <si>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</si>
  <si>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</si>
  <si>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</si>
  <si>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</si>
  <si>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</si>
  <si>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</si>
  <si>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</si>
  <si>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</si>
  <si>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</si>
  <si>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</si>
  <si>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</si>
  <si>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</si>
  <si>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</si>
  <si>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</si>
  <si>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</si>
  <si>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</si>
  <si>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</si>
  <si>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</si>
  <si>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</si>
  <si>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</si>
  <si>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</si>
  <si>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</si>
  <si>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</si>
  <si>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</si>
  <si>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</si>
  <si>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</si>
  <si>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</si>
  <si>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</si>
  <si>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</si>
  <si>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</si>
  <si>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</si>
  <si>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</si>
  <si>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</si>
  <si>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</si>
  <si>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</si>
  <si>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</si>
  <si>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</si>
  <si>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</si>
  <si>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</si>
  <si>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</si>
  <si>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</si>
  <si>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</si>
  <si>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</si>
  <si>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</si>
  <si>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</si>
  <si>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</si>
  <si>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</si>
  <si>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</si>
  <si>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</si>
  <si>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</si>
  <si>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</si>
  <si>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</si>
  <si>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</si>
  <si>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</si>
  <si>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</si>
  <si>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</si>
  <si>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</si>
  <si>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</si>
  <si>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</si>
  <si>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</si>
  <si>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</si>
  <si>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</si>
  <si>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</si>
  <si>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</si>
  <si>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</si>
  <si>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</si>
  <si>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</si>
  <si>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</si>
  <si>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</si>
  <si>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</si>
  <si>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</si>
  <si>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</si>
  <si>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</si>
  <si>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</si>
  <si>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</si>
  <si>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</si>
  <si>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</si>
  <si>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</si>
  <si>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</si>
  <si>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</si>
  <si>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</si>
  <si>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</si>
  <si>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</si>
  <si>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</si>
  <si>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</si>
  <si>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</si>
  <si>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</si>
  <si>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</si>
  <si>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</si>
  <si>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</si>
  <si>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</si>
  <si>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</si>
  <si>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</si>
  <si>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</si>
  <si>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</si>
  <si>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</si>
  <si>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</si>
  <si>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</si>
  <si>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</si>
  <si>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</si>
  <si>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</si>
  <si>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</si>
  <si>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</si>
  <si>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</si>
  <si>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</si>
  <si>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</si>
  <si>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</si>
  <si>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</si>
  <si>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</si>
  <si>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</si>
  <si>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</si>
  <si>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</si>
  <si>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</si>
  <si>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</si>
  <si>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</si>
  <si>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</si>
  <si>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</si>
  <si>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</si>
  <si>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</si>
  <si>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</si>
  <si>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</si>
  <si>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</si>
  <si>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</si>
  <si>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</si>
  <si>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</si>
  <si>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</si>
  <si>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</si>
  <si>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</si>
  <si>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</si>
  <si>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</si>
  <si>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</si>
  <si>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</si>
  <si>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</si>
  <si>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</si>
  <si>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</si>
  <si>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</si>
  <si>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</si>
  <si>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</si>
  <si>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</si>
  <si>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</si>
  <si>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</si>
  <si>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</si>
  <si>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</si>
  <si>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</si>
  <si>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</si>
  <si>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</si>
  <si>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</si>
  <si>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</si>
  <si>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</si>
  <si>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</si>
  <si>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</si>
  <si>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</si>
  <si>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</si>
  <si>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</si>
  <si>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</si>
  <si>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</si>
  <si>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</si>
  <si>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</si>
  <si>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</si>
  <si>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</si>
  <si>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</si>
  <si>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</si>
  <si>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</si>
  <si>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</si>
  <si>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</si>
  <si>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</si>
  <si>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</si>
  <si>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</si>
  <si>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</si>
  <si>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</si>
  <si>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</si>
  <si>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</si>
  <si>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</si>
  <si>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</si>
  <si>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</si>
  <si>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</si>
  <si>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</si>
  <si>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</si>
  <si>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</si>
  <si>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</si>
  <si>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</si>
  <si>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</si>
  <si>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</si>
  <si>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</si>
  <si>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</si>
  <si>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</si>
  <si>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</si>
  <si>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</si>
  <si>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</si>
  <si>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</si>
  <si>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</si>
  <si>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</si>
  <si>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</si>
  <si>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</si>
  <si>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</si>
  <si>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</si>
  <si>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</si>
  <si>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</si>
  <si>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</si>
  <si>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</si>
  <si>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</si>
  <si>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</si>
  <si>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</si>
  <si>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</si>
  <si>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</si>
  <si>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</si>
  <si>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</si>
  <si>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</si>
  <si>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</si>
  <si>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</si>
  <si>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</si>
  <si>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</si>
  <si>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</si>
  <si>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</si>
  <si>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</si>
  <si>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</si>
  <si>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</si>
  <si>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</si>
  <si>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</si>
  <si>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</si>
  <si>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</si>
  <si>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</si>
  <si>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</si>
  <si>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</si>
  <si>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</si>
  <si>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</si>
  <si>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</si>
  <si>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</si>
  <si>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</si>
  <si>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</si>
  <si>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</si>
  <si>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</si>
  <si>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</si>
  <si>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</si>
  <si>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</si>
  <si>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</si>
  <si>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</si>
  <si>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</si>
  <si>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</si>
  <si>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</si>
  <si>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</si>
  <si>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</si>
  <si>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</si>
  <si>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</si>
  <si>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</si>
  <si>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</si>
  <si>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</si>
  <si>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</si>
  <si>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</si>
  <si>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</si>
  <si>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</si>
  <si>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</si>
  <si>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</si>
  <si>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</si>
  <si>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</si>
  <si>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</si>
  <si>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</si>
  <si>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</si>
  <si>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</si>
  <si>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</si>
  <si>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</si>
  <si>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</si>
  <si>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</si>
  <si>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</si>
  <si>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</si>
  <si>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</si>
  <si>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</si>
  <si>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</si>
  <si>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</si>
  <si>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</si>
  <si>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</si>
  <si>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</si>
  <si>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</si>
  <si>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</si>
  <si>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</si>
  <si>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</si>
  <si>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</si>
  <si>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</si>
  <si>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</si>
  <si>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</si>
  <si>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</si>
  <si>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</si>
  <si>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</si>
  <si>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</si>
  <si>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</si>
  <si>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</si>
  <si>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</si>
  <si>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</si>
  <si>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</si>
  <si>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</si>
  <si>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</si>
  <si>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</si>
  <si>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</si>
  <si>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</si>
  <si>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</si>
  <si>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</si>
  <si>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</si>
  <si>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</si>
  <si>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</si>
  <si>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</si>
  <si>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</si>
  <si>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</si>
  <si>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</si>
  <si>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</si>
  <si>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</si>
  <si>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</si>
  <si>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</si>
  <si>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</si>
  <si>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</si>
  <si>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</si>
  <si>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</si>
  <si>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</si>
  <si>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</si>
  <si>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</si>
  <si>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</si>
  <si>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</si>
  <si>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</si>
  <si>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</si>
  <si>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</si>
  <si>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</si>
  <si>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</si>
  <si>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</si>
  <si>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</si>
  <si>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</si>
  <si>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</si>
  <si>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</si>
  <si>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</si>
  <si>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</si>
  <si>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</si>
  <si>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</si>
  <si>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</si>
  <si>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</si>
  <si>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</si>
  <si>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</si>
  <si>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</si>
  <si>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</si>
  <si>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</si>
  <si>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</si>
  <si>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</si>
  <si>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</si>
  <si>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</si>
  <si>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</si>
  <si>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</si>
  <si>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</si>
  <si>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</si>
  <si>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</si>
  <si>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</si>
  <si>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</si>
  <si>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</si>
  <si>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</si>
  <si>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</si>
  <si>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</si>
  <si>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</si>
  <si>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</si>
  <si>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</si>
  <si>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</si>
  <si>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</si>
  <si>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</si>
  <si>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</si>
  <si>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</si>
  <si>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</si>
  <si>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</si>
  <si>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</si>
  <si>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</si>
  <si>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</si>
  <si>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</si>
  <si>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</si>
  <si>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</si>
  <si>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</si>
  <si>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</si>
  <si>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</si>
  <si>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</si>
  <si>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</si>
  <si>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</si>
  <si>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</si>
  <si>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</si>
  <si>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</si>
  <si>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</si>
  <si>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</si>
  <si>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</si>
  <si>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</si>
  <si>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</si>
  <si>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</si>
  <si>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</si>
  <si>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</si>
  <si>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</si>
  <si>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</si>
  <si>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</si>
  <si>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</si>
  <si>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</si>
  <si>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</si>
  <si>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</si>
  <si>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</si>
  <si>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</si>
  <si>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</si>
  <si>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</si>
  <si>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</si>
  <si>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</si>
  <si>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</si>
  <si>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</si>
  <si>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</si>
  <si>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</si>
  <si>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</si>
  <si>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</si>
  <si>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</si>
  <si>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</si>
  <si>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</si>
  <si>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</si>
  <si>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</si>
  <si>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</si>
  <si>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</si>
  <si>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</si>
  <si>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</si>
  <si>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</si>
  <si>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</si>
  <si>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</si>
  <si>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</si>
  <si>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</si>
  <si>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</si>
  <si>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</si>
  <si>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</si>
  <si>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</si>
  <si>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</si>
  <si>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</si>
  <si>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</si>
  <si>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</si>
  <si>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</si>
  <si>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</si>
  <si>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</si>
  <si>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</si>
  <si>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</si>
  <si>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</si>
  <si>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</si>
  <si>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</si>
  <si>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</si>
  <si>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</si>
  <si>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</si>
  <si>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</si>
  <si>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</si>
  <si>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</si>
  <si>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</si>
  <si>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</si>
  <si>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</si>
  <si>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</si>
  <si>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</si>
  <si>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</si>
  <si>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</si>
  <si>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</si>
  <si>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</si>
  <si>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</si>
  <si>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</si>
  <si>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</si>
  <si>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</si>
  <si>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</si>
  <si>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</si>
  <si>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</si>
  <si>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</si>
  <si>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</si>
  <si>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</si>
  <si>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</si>
  <si>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</si>
  <si>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</si>
  <si>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</si>
  <si>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</si>
  <si>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</si>
  <si>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</si>
  <si>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</si>
  <si>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</si>
  <si>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</si>
  <si>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</si>
  <si>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</si>
  <si>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</si>
  <si>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</si>
  <si>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</si>
  <si>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</si>
  <si>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</si>
  <si>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</si>
  <si>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</si>
  <si>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</si>
  <si>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</si>
  <si>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</si>
  <si>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</si>
  <si>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</si>
  <si>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</si>
  <si>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</si>
  <si>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</si>
  <si>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</si>
  <si>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</si>
  <si>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</si>
  <si>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</si>
  <si>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</si>
  <si>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</si>
  <si>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</si>
  <si>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</si>
  <si>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</si>
  <si>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</si>
  <si>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</si>
  <si>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</si>
  <si>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</si>
  <si>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</si>
  <si>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</si>
  <si>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</si>
  <si>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</si>
  <si>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</si>
  <si>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</si>
  <si>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</si>
  <si>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</si>
  <si>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</si>
  <si>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</si>
  <si>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</si>
  <si>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</si>
  <si>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</si>
  <si>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</si>
  <si>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</si>
  <si>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</si>
  <si>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</si>
  <si>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</si>
  <si>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</si>
  <si>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</si>
  <si>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</si>
  <si>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</si>
  <si>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</si>
  <si>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</si>
  <si>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</si>
  <si>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</si>
  <si>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</si>
  <si>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</si>
  <si>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</si>
  <si>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</si>
  <si>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</si>
  <si>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</si>
  <si>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</si>
  <si>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</si>
  <si>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</si>
  <si>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</si>
  <si>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</si>
  <si>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</si>
  <si>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</si>
  <si>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</si>
  <si>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</si>
  <si>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</si>
  <si>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</si>
  <si>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</si>
  <si>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</si>
  <si>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</si>
  <si>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</si>
  <si>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</si>
  <si>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</si>
  <si>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</si>
  <si>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</si>
  <si>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</si>
  <si>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</si>
  <si>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</si>
  <si>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</si>
  <si>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</si>
  <si>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</si>
  <si>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</si>
  <si>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</si>
  <si>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</si>
  <si>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</si>
  <si>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</si>
  <si>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</si>
  <si>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</si>
  <si>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</si>
  <si>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</si>
  <si>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</si>
  <si>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</si>
  <si>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</si>
  <si>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</si>
  <si>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</si>
  <si>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</si>
  <si>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</si>
  <si>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</si>
  <si>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</si>
  <si>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</si>
  <si>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</si>
  <si>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</si>
  <si>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</si>
  <si>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</si>
  <si>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</si>
  <si>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</si>
  <si>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</si>
  <si>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</si>
  <si>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</si>
  <si>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</si>
  <si>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</si>
  <si>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</si>
  <si>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</si>
  <si>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</si>
  <si>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</si>
  <si>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</si>
  <si>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</si>
  <si>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</si>
  <si>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</si>
  <si>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</si>
  <si>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</si>
  <si>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</si>
  <si>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</si>
  <si>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</si>
  <si>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</si>
  <si>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</si>
  <si>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</si>
  <si>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</si>
  <si>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</si>
  <si>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</si>
  <si>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</si>
  <si>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</si>
  <si>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</si>
  <si>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</si>
  <si>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</si>
  <si>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</si>
  <si>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</si>
  <si>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</si>
  <si>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</si>
  <si>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</si>
  <si>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</si>
  <si>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</si>
  <si>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</si>
  <si>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</si>
  <si>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</si>
  <si>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</si>
  <si>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</si>
  <si>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</si>
  <si>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</si>
  <si>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</si>
  <si>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</si>
  <si>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</si>
  <si>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</si>
  <si>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</si>
  <si>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</si>
  <si>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</si>
  <si>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</si>
  <si>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</si>
  <si>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</si>
  <si>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</si>
  <si>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</si>
  <si>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</si>
  <si>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</si>
  <si>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</si>
  <si>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</si>
  <si>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</si>
  <si>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</si>
  <si>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</si>
  <si>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</si>
  <si>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</si>
  <si>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</si>
  <si>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</si>
  <si>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</si>
  <si>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</si>
  <si>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</si>
  <si>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</si>
  <si>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</si>
  <si>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</si>
  <si>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</si>
  <si>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</si>
  <si>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</si>
  <si>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</si>
  <si>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</si>
  <si>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</si>
  <si>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</si>
  <si>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</si>
  <si>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</si>
  <si>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</si>
  <si>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</si>
  <si>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</si>
  <si>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</si>
  <si>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</si>
  <si>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</si>
  <si>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</si>
  <si>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</si>
  <si>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</si>
  <si>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</si>
  <si>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</si>
  <si>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</si>
  <si>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</si>
  <si>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</si>
  <si>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</si>
  <si>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</si>
  <si>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</si>
  <si>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</si>
  <si>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</si>
  <si>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</si>
  <si>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</si>
  <si>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</si>
  <si>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</si>
  <si>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</si>
  <si>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</si>
  <si>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</si>
  <si>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</si>
  <si>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</si>
  <si>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</si>
  <si>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</si>
  <si>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</si>
  <si>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</si>
  <si>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</si>
  <si>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</si>
  <si>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</si>
  <si>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</si>
  <si>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</si>
  <si>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</si>
  <si>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</si>
  <si>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</si>
  <si>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</si>
  <si>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</si>
  <si>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</si>
  <si>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</si>
  <si>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</si>
  <si>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</si>
  <si>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</si>
  <si>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</si>
  <si>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</si>
  <si>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</si>
  <si>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</si>
  <si>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</si>
  <si>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</si>
  <si>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</si>
  <si>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</si>
  <si>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</si>
  <si>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</si>
  <si>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</si>
  <si>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</si>
  <si>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</si>
  <si>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</si>
  <si>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</si>
  <si>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</si>
  <si>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</si>
  <si>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</si>
  <si>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</si>
  <si>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</si>
  <si>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</si>
  <si>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</si>
  <si>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</si>
  <si>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</si>
  <si>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</si>
  <si>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</si>
  <si>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</si>
  <si>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</si>
  <si>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</si>
  <si>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</si>
  <si>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</si>
  <si>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</si>
  <si>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</si>
  <si>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</si>
  <si>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</si>
  <si>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</si>
  <si>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</si>
  <si>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</si>
  <si>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</si>
  <si>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</si>
  <si>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</si>
  <si>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</si>
  <si>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</si>
  <si>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</si>
  <si>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</si>
  <si>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</si>
  <si>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</si>
  <si>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</si>
  <si>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</si>
  <si>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</si>
  <si>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</si>
  <si>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</si>
  <si>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</si>
  <si>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</si>
  <si>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</si>
  <si>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</si>
  <si>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</si>
  <si>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</si>
  <si>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</si>
  <si>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</si>
  <si>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</si>
  <si>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</si>
  <si>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</si>
  <si>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</si>
  <si>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</si>
  <si>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</si>
  <si>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</si>
  <si>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</si>
  <si>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</si>
  <si>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</si>
  <si>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</si>
  <si>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</si>
  <si>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</si>
  <si>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</si>
  <si>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</si>
  <si>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</si>
  <si>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</si>
  <si>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</si>
  <si>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</si>
  <si>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</si>
  <si>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</si>
  <si>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</si>
  <si>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</si>
  <si>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</si>
  <si>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</si>
  <si>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</si>
  <si>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</si>
  <si>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</si>
  <si>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</si>
  <si>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</si>
  <si>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</si>
  <si>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</si>
  <si>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</si>
  <si>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</si>
  <si>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</si>
  <si>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</si>
  <si>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</si>
  <si>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</si>
  <si>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</si>
  <si>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</si>
  <si>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</si>
  <si>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</si>
  <si>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</si>
  <si>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</si>
  <si>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</si>
  <si>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</si>
  <si>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</si>
  <si>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</si>
  <si>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</si>
  <si>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</si>
  <si>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</si>
  <si>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</si>
  <si>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</si>
  <si>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</si>
  <si>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</si>
  <si>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</si>
  <si>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</si>
  <si>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</si>
  <si>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</si>
  <si>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</si>
  <si>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</si>
  <si>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</si>
  <si>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</si>
  <si>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</si>
  <si>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</si>
  <si>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</si>
  <si>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</si>
  <si>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</si>
  <si>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</si>
  <si>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</si>
  <si>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</si>
  <si>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</si>
  <si>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</si>
  <si>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</si>
  <si>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</si>
  <si>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</si>
  <si>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</si>
  <si>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</si>
  <si>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</si>
  <si>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</si>
  <si>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</si>
  <si>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</si>
  <si>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</si>
  <si>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</si>
  <si>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</si>
  <si>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</si>
  <si>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</si>
  <si>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</si>
  <si>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</si>
  <si>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</si>
  <si>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</si>
  <si>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</si>
  <si>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</si>
  <si>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</si>
  <si>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</si>
  <si>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</si>
  <si>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</si>
  <si>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</si>
  <si>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</si>
  <si>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</si>
  <si>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</si>
  <si>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</si>
  <si>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</si>
  <si>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</si>
  <si>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</si>
  <si>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</si>
  <si>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</si>
  <si>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</si>
  <si>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</si>
  <si>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</si>
  <si>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</si>
  <si>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</si>
  <si>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</si>
  <si>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</si>
  <si>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</si>
  <si>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</si>
  <si>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</si>
  <si>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</si>
  <si>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</si>
  <si>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</si>
  <si>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</si>
  <si>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</si>
  <si>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</si>
  <si>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</si>
  <si>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</si>
  <si>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</si>
  <si>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</si>
  <si>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</si>
  <si>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</si>
  <si>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</si>
  <si>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</si>
  <si>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</si>
  <si>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</si>
  <si>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</si>
  <si>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</si>
  <si>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</si>
  <si>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</si>
  <si>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</si>
  <si>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</si>
  <si>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</si>
  <si>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</si>
  <si>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</si>
  <si>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</si>
  <si>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</si>
  <si>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</si>
  <si>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</si>
  <si>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</si>
  <si>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</si>
  <si>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</si>
  <si>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</si>
  <si>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</si>
  <si>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</si>
  <si>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</si>
  <si>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</si>
  <si>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</si>
  <si>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</si>
  <si>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</si>
  <si>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</si>
  <si>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</si>
  <si>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</si>
  <si>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</si>
  <si>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</si>
  <si>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</si>
  <si>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</si>
  <si>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</si>
  <si>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</si>
  <si>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</si>
  <si>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</si>
  <si>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</si>
  <si>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</si>
  <si>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</si>
  <si>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</si>
  <si>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</si>
  <si>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</si>
  <si>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</si>
  <si>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</si>
  <si>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</si>
  <si>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</si>
  <si>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</si>
  <si>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</si>
  <si>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</si>
  <si>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</si>
  <si>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</si>
  <si>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</si>
  <si>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</si>
  <si>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</si>
  <si>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</si>
  <si>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</si>
  <si>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</si>
  <si>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</si>
  <si>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</si>
  <si>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</si>
  <si>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</si>
  <si>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</si>
  <si>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</si>
  <si>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</si>
  <si>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</si>
  <si>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</si>
  <si>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</si>
  <si>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</si>
  <si>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</si>
  <si>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</si>
  <si>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</si>
  <si>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</si>
  <si>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</si>
  <si>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</si>
  <si>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</si>
  <si>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</si>
  <si>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</si>
  <si>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</si>
  <si>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</si>
  <si>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</si>
  <si>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</si>
  <si>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</si>
  <si>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</si>
  <si>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</si>
  <si>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</si>
  <si>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</si>
  <si>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</si>
  <si>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</si>
  <si>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</si>
  <si>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</si>
  <si>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</si>
  <si>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</si>
  <si>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</si>
  <si>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</si>
  <si>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</si>
  <si>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</si>
  <si>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</si>
  <si>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</si>
  <si>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</si>
  <si>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</si>
  <si>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</si>
  <si>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</si>
  <si>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</si>
  <si>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</si>
  <si>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</si>
  <si>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</si>
  <si>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</si>
  <si>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</si>
  <si>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</si>
  <si>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</si>
  <si>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</si>
  <si>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</si>
  <si>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</si>
  <si>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</si>
  <si>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</si>
  <si>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</si>
  <si>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</si>
  <si>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</si>
  <si>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</si>
  <si>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</si>
  <si>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</si>
  <si>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</si>
  <si>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</si>
  <si>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</si>
  <si>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</si>
  <si>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</si>
  <si>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</si>
  <si>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</si>
  <si>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</si>
  <si>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</si>
  <si>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</si>
  <si>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</si>
  <si>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</si>
  <si>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</si>
  <si>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</si>
  <si>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</si>
  <si>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</si>
  <si>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</si>
  <si>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</si>
  <si>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</si>
  <si>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</si>
  <si>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</si>
  <si>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</si>
  <si>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</si>
  <si>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</si>
  <si>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</si>
  <si>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</si>
  <si>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</si>
  <si>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</si>
  <si>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</si>
  <si>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</si>
  <si>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</si>
  <si>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</si>
  <si>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</si>
  <si>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</si>
  <si>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</si>
  <si>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</si>
  <si>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</si>
  <si>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</si>
  <si>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</si>
  <si>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</si>
  <si>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</si>
  <si>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</si>
  <si>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</si>
  <si>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</si>
  <si>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</si>
  <si>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</si>
  <si>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</si>
  <si>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</si>
  <si>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</si>
  <si>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</si>
  <si>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</si>
  <si>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</si>
  <si>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</si>
  <si>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</si>
  <si>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</si>
  <si>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</si>
  <si>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</si>
  <si>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</si>
  <si>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</si>
  <si>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</si>
  <si>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</si>
  <si>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</si>
  <si>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</si>
  <si>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</si>
  <si>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</si>
  <si>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</si>
  <si>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</si>
  <si>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</si>
  <si>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</si>
  <si>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</si>
  <si>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</si>
  <si>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</si>
  <si>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</si>
  <si>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</si>
  <si>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</si>
  <si>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</si>
  <si>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</si>
  <si>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</si>
  <si>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</si>
  <si>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</si>
  <si>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</si>
  <si>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</si>
  <si>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</si>
  <si>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</si>
  <si>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</si>
  <si>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</si>
  <si>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</si>
  <si>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</si>
  <si>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</si>
  <si>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</si>
  <si>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</si>
  <si>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</si>
  <si>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</si>
  <si>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</si>
  <si>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</si>
  <si>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</si>
  <si>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</si>
  <si>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</si>
  <si>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</si>
  <si>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</si>
  <si>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</si>
  <si>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</si>
  <si>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</si>
  <si>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</si>
  <si>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</si>
  <si>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</si>
  <si>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</si>
  <si>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</si>
  <si>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</si>
  <si>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</si>
  <si>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</si>
  <si>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</si>
  <si>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</si>
  <si>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</si>
  <si>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</si>
  <si>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</si>
  <si>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</si>
  <si>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</si>
  <si>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</si>
  <si>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</si>
  <si>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</si>
  <si>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</si>
  <si>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</si>
  <si>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</si>
  <si>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</si>
  <si>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</si>
  <si>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</si>
  <si>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</si>
  <si>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</si>
  <si>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</si>
  <si>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</si>
  <si>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</si>
  <si>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</si>
  <si>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</si>
  <si>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</si>
  <si>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</si>
  <si>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</si>
  <si>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</si>
  <si>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</si>
  <si>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</si>
  <si>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</si>
  <si>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</si>
  <si>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</si>
  <si>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</si>
  <si>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</si>
  <si>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</si>
  <si>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</si>
  <si>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</si>
  <si>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</si>
  <si>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</si>
  <si>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</si>
  <si>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</si>
  <si>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</si>
  <si>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</si>
  <si>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</si>
  <si>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</si>
  <si>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</si>
  <si>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</si>
  <si>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</si>
  <si>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</si>
  <si>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</si>
  <si>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</si>
  <si>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</si>
  <si>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</si>
  <si>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</si>
  <si>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</si>
  <si>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</si>
  <si>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</si>
  <si>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</si>
  <si>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</si>
  <si>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</si>
  <si>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</si>
  <si>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</si>
  <si>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</si>
  <si>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</si>
  <si>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</si>
  <si>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</si>
  <si>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</si>
  <si>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</si>
  <si>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</si>
  <si>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</si>
  <si>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</si>
  <si>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</si>
  <si>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</si>
  <si>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</si>
  <si>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</si>
  <si>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</si>
  <si>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</si>
  <si>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</si>
  <si>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</si>
  <si>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</si>
  <si>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</si>
  <si>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</si>
  <si>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</si>
  <si>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</si>
  <si>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</si>
  <si>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</si>
  <si>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</si>
  <si>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</si>
  <si>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</si>
  <si>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</si>
  <si>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</si>
  <si>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</si>
  <si>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</si>
  <si>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</si>
  <si>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</si>
  <si>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</si>
  <si>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</si>
  <si>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</si>
  <si>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</si>
  <si>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</si>
  <si>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</si>
  <si>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</si>
  <si>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</si>
  <si>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</si>
  <si>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</si>
  <si>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</si>
  <si>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</si>
  <si>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</si>
  <si>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</si>
  <si>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</si>
  <si>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</si>
  <si>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</si>
  <si>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</si>
  <si>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</si>
  <si>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</si>
  <si>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</si>
  <si>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</si>
  <si>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</si>
  <si>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</si>
  <si>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</si>
  <si>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</si>
  <si>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</si>
  <si>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</si>
  <si>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</si>
  <si>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</si>
  <si>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</si>
  <si>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</si>
  <si>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</si>
  <si>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</si>
  <si>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</si>
  <si>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</si>
  <si>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</si>
  <si>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</si>
  <si>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</si>
  <si>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</si>
  <si>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</si>
  <si>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</si>
  <si>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</si>
  <si>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</si>
  <si>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</si>
  <si>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</si>
  <si>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</si>
  <si>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</si>
  <si>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</si>
  <si>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</si>
  <si>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</si>
  <si>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</si>
  <si>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</si>
  <si>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</si>
  <si>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</si>
  <si>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</si>
  <si>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</si>
  <si>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</si>
  <si>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</si>
  <si>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</si>
  <si>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</si>
  <si>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</si>
  <si>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</si>
  <si>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</si>
  <si>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</si>
  <si>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</si>
  <si>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</si>
  <si>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</si>
  <si>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</si>
  <si>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</si>
  <si>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</si>
  <si>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</si>
  <si>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</si>
  <si>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</si>
  <si>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</si>
  <si>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</si>
  <si>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</si>
  <si>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</si>
  <si>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</si>
  <si>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</si>
  <si>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</si>
  <si>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</si>
  <si>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</si>
  <si>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</si>
  <si>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</si>
  <si>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</si>
  <si>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</si>
  <si>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</si>
  <si>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</si>
  <si>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</si>
  <si>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</si>
  <si>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</si>
  <si>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</si>
  <si>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</si>
  <si>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</si>
  <si>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</si>
  <si>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</si>
  <si>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</si>
  <si>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</si>
  <si>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</si>
  <si>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</si>
  <si>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</si>
  <si>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</si>
  <si>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</si>
  <si>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</si>
  <si>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</si>
  <si>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</si>
  <si>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</si>
  <si>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</si>
  <si>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</si>
  <si>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</si>
  <si>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</si>
  <si>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</si>
  <si>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</si>
  <si>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</si>
  <si>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</si>
  <si>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</si>
  <si>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</si>
  <si>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</si>
  <si>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</si>
  <si>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</si>
  <si>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</si>
  <si>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</si>
  <si>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</si>
  <si>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</si>
  <si>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</si>
  <si>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</si>
  <si>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</si>
  <si>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</si>
  <si>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</si>
  <si>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</si>
  <si>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</si>
  <si>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</si>
  <si>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</si>
  <si>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</si>
  <si>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</si>
  <si>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</si>
  <si>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</si>
  <si>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</si>
  <si>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</si>
  <si>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</si>
  <si>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</si>
  <si>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</si>
  <si>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</si>
  <si>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</si>
  <si>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</si>
  <si>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</si>
  <si>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</si>
  <si>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</si>
  <si>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</si>
  <si>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</si>
  <si>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</si>
  <si>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</si>
  <si>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</si>
  <si>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</si>
  <si>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</si>
  <si>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</si>
  <si>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</si>
  <si>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</si>
  <si>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</si>
  <si>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</si>
  <si>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</si>
  <si>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</si>
  <si>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</si>
  <si>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</si>
  <si>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</si>
  <si>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</si>
  <si>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</si>
  <si>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</si>
  <si>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</si>
  <si>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</si>
  <si>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</si>
  <si>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</si>
  <si>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</si>
  <si>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</si>
  <si>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</si>
  <si>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</si>
  <si>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</si>
  <si>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</si>
  <si>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</si>
  <si>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</si>
  <si>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</si>
  <si>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</si>
  <si>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</si>
  <si>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</si>
  <si>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</si>
  <si>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</si>
  <si>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</si>
  <si>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</si>
  <si>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</si>
  <si>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</si>
  <si>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</si>
  <si>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</si>
  <si>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</si>
  <si>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</si>
  <si>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</si>
  <si>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</si>
  <si>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</si>
  <si>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</si>
  <si>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</si>
  <si>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</si>
  <si>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</si>
  <si>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</si>
  <si>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</si>
  <si>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</si>
  <si>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</si>
  <si>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</si>
  <si>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</si>
  <si>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</si>
  <si>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</si>
  <si>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</si>
  <si>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</si>
  <si>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</si>
  <si>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</si>
  <si>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</si>
  <si>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</si>
  <si>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</si>
  <si>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</si>
  <si>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</si>
  <si>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</si>
  <si>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</si>
  <si>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</si>
  <si>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</si>
  <si>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</si>
  <si>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</si>
  <si>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</si>
  <si>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</si>
  <si>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</si>
  <si>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</si>
  <si>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</si>
  <si>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</si>
  <si>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</si>
  <si>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</si>
  <si>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</si>
  <si>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</si>
  <si>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</si>
  <si>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</si>
  <si>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</si>
  <si>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</si>
  <si>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</si>
  <si>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</si>
  <si>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</si>
  <si>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</si>
  <si>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</si>
  <si>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</si>
  <si>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</si>
  <si>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</si>
  <si>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</si>
  <si>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</si>
  <si>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</si>
  <si>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</si>
  <si>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</si>
  <si>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</si>
  <si>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</si>
  <si>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</si>
  <si>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</si>
  <si>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</si>
  <si>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</si>
  <si>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</si>
  <si>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</si>
  <si>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</si>
  <si>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</si>
  <si>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</si>
  <si>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</si>
  <si>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</si>
  <si>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</si>
  <si>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</si>
  <si>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</si>
  <si>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</si>
  <si>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</si>
  <si>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</si>
  <si>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</si>
  <si>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</si>
  <si>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</si>
  <si>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</si>
  <si>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</si>
  <si>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</si>
  <si>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</si>
  <si>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</si>
  <si>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</si>
  <si>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</si>
  <si>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</si>
  <si>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</si>
  <si>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</si>
  <si>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</si>
  <si>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</si>
  <si>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</si>
  <si>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</si>
  <si>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</si>
  <si>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</si>
  <si>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</si>
  <si>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</si>
  <si>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</si>
  <si>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</si>
  <si>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</si>
  <si>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</si>
  <si>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</si>
  <si>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</si>
  <si>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</si>
  <si>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</si>
  <si>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</si>
  <si>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</si>
  <si>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</si>
  <si>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</si>
  <si>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</si>
  <si>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</si>
  <si>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</si>
  <si>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</si>
  <si>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</si>
  <si>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</si>
  <si>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</si>
  <si>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</si>
  <si>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</si>
  <si>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</si>
  <si>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</si>
  <si>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</si>
  <si>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</si>
  <si>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</si>
  <si>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</si>
  <si>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</si>
  <si>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</si>
  <si>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</si>
  <si>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</si>
  <si>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</si>
  <si>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</si>
  <si>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</si>
  <si>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</si>
  <si>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</si>
  <si>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</si>
  <si>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</si>
  <si>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</si>
  <si>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</si>
  <si>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</si>
  <si>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</si>
  <si>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</si>
  <si>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</si>
  <si>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</si>
  <si>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</si>
  <si>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</si>
  <si>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</si>
  <si>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</si>
  <si>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</si>
  <si>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</si>
  <si>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</si>
  <si>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</si>
  <si>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</si>
  <si>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</si>
  <si>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</si>
  <si>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</si>
  <si>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</si>
  <si>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</si>
  <si>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</si>
  <si>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</si>
  <si>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</si>
  <si>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</si>
  <si>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</si>
  <si>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</si>
  <si>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</si>
  <si>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</si>
  <si>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</si>
  <si>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</si>
  <si>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</si>
  <si>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</si>
  <si>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</si>
  <si>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</si>
  <si>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</si>
  <si>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</si>
  <si>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</si>
  <si>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</si>
  <si>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</si>
  <si>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</si>
  <si>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</si>
  <si>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</si>
  <si>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</si>
  <si>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</si>
  <si>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</si>
  <si>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</si>
  <si>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</si>
  <si>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</si>
  <si>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</si>
  <si>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</si>
  <si>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</si>
  <si>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</si>
  <si>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</si>
  <si>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</si>
  <si>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</si>
  <si>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</si>
  <si>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</si>
  <si>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</si>
  <si>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</si>
  <si>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</si>
  <si>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</si>
  <si>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</si>
  <si>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</si>
  <si>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</si>
  <si>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</si>
  <si>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</si>
  <si>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</si>
  <si>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</si>
  <si>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</si>
  <si>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</si>
  <si>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</si>
  <si>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</si>
  <si>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</si>
  <si>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</si>
  <si>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</si>
  <si>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</si>
  <si>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</si>
  <si>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</si>
  <si>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</si>
  <si>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</si>
  <si>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</si>
  <si>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</si>
  <si>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</si>
  <si>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</si>
  <si>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</si>
  <si>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</si>
  <si>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</si>
  <si>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</si>
  <si>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</si>
  <si>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</si>
  <si>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</si>
  <si>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</si>
  <si>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</si>
  <si>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</si>
  <si>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</si>
  <si>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</si>
  <si>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</si>
  <si>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</si>
  <si>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</si>
  <si>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</si>
  <si>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</si>
  <si>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</si>
  <si>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</si>
  <si>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</si>
  <si>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</si>
  <si>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</si>
  <si>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</si>
  <si>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</si>
  <si>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</si>
  <si>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</si>
  <si>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</si>
  <si>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</si>
  <si>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</si>
  <si>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</si>
  <si>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</si>
  <si>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</si>
  <si>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</si>
  <si>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</si>
  <si>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</si>
  <si>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</si>
  <si>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</si>
  <si>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</si>
  <si>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</si>
  <si>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</si>
  <si>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</si>
  <si>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</si>
  <si>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</si>
  <si>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</si>
  <si>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</si>
  <si>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</si>
  <si>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</si>
  <si>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</si>
  <si>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</si>
  <si>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</si>
  <si>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</si>
  <si>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</si>
  <si>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</si>
  <si>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</si>
  <si>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</si>
  <si>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</si>
  <si>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</si>
  <si>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</si>
  <si>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</si>
  <si>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</si>
  <si>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</si>
  <si>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</si>
  <si>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</si>
  <si>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</si>
  <si>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</si>
  <si>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</si>
  <si>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</si>
  <si>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</si>
  <si>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</si>
  <si>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</si>
  <si>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</si>
  <si>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</si>
  <si>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</si>
  <si>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</si>
  <si>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</si>
  <si>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</si>
  <si>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</si>
  <si>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</si>
  <si>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</si>
  <si>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</si>
  <si>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</si>
  <si>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</si>
  <si>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</si>
  <si>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</si>
  <si>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</si>
  <si>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</si>
  <si>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</si>
  <si>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</si>
  <si>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</si>
  <si>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</si>
  <si>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</si>
  <si>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</si>
  <si>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</si>
  <si>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</si>
  <si>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</si>
  <si>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</si>
  <si>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</si>
  <si>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</si>
  <si>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</si>
  <si>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</si>
  <si>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</si>
  <si>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</si>
  <si>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</si>
  <si>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</si>
  <si>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</si>
  <si>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</si>
  <si>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</si>
  <si>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</si>
  <si>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</si>
  <si>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</si>
  <si>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</si>
  <si>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</si>
  <si>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</si>
  <si>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</si>
  <si>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</si>
  <si>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</si>
  <si>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</si>
  <si>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</si>
  <si>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</si>
  <si>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</si>
  <si>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</si>
  <si>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</si>
  <si>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</si>
  <si>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</si>
  <si>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</si>
  <si>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</si>
  <si>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</si>
  <si>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</si>
  <si>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</si>
  <si>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</si>
  <si>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</si>
  <si>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</si>
  <si>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</si>
  <si>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</si>
  <si>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</si>
  <si>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</si>
  <si>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</si>
  <si>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</si>
  <si>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</si>
  <si>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</si>
  <si>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</si>
  <si>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</si>
  <si>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</si>
  <si>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</si>
  <si>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</si>
  <si>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</si>
  <si>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</si>
  <si>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</si>
  <si>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</si>
  <si>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</si>
  <si>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</si>
  <si>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</si>
  <si>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</si>
  <si>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</si>
  <si>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</si>
  <si>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</si>
  <si>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</si>
  <si>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</si>
  <si>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</si>
  <si>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</si>
  <si>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</si>
  <si>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</si>
  <si>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</si>
  <si>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</si>
  <si>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</si>
  <si>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</si>
  <si>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</si>
  <si>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</si>
  <si>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</si>
  <si>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</si>
  <si>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</si>
  <si>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</si>
  <si>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</si>
  <si>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</si>
  <si>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</si>
  <si>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</si>
  <si>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</si>
  <si>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</si>
  <si>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</si>
  <si>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</si>
  <si>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</si>
  <si>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</si>
  <si>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</si>
  <si>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</si>
  <si>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</si>
  <si>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</si>
  <si>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</si>
  <si>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</si>
  <si>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</si>
  <si>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</si>
  <si>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</si>
  <si>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</si>
  <si>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</si>
  <si>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</si>
  <si>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</si>
  <si>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</si>
  <si>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</si>
  <si>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</si>
  <si>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</si>
  <si>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</si>
  <si>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</si>
  <si>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</si>
  <si>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</si>
  <si>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</si>
  <si>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</si>
  <si>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</si>
  <si>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</si>
  <si>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</si>
  <si>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</si>
  <si>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</si>
  <si>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</si>
  <si>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</si>
  <si>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</si>
  <si>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</si>
  <si>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</si>
  <si>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</si>
  <si>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</si>
  <si>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</si>
  <si>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</si>
  <si>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</si>
  <si>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</si>
  <si>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</si>
  <si>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</si>
  <si>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</si>
  <si>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</si>
  <si>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</si>
  <si>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</si>
  <si>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</si>
  <si>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</si>
  <si>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</si>
  <si>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</si>
  <si>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</si>
  <si>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</si>
  <si>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</si>
  <si>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</si>
  <si>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</si>
  <si>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</si>
  <si>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</si>
  <si>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</si>
  <si>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</si>
  <si>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</si>
  <si>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</si>
  <si>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</si>
  <si>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</si>
  <si>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</si>
  <si>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</si>
  <si>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</si>
  <si>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</si>
  <si>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</si>
  <si>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</si>
  <si>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</si>
  <si>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</si>
  <si>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</si>
  <si>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</si>
  <si>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</si>
  <si>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</si>
  <si>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</si>
  <si>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</si>
  <si>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</si>
  <si>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</si>
  <si>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</si>
  <si>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</si>
  <si>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</si>
  <si>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</si>
  <si>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</si>
  <si>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</si>
  <si>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</si>
  <si>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</si>
  <si>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</si>
  <si>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</si>
  <si>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</si>
  <si>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</si>
  <si>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</si>
  <si>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</si>
  <si>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</si>
  <si>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</si>
  <si>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</si>
  <si>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</si>
  <si>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</si>
  <si>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</si>
  <si>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</si>
  <si>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</si>
  <si>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</si>
  <si>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</si>
  <si>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</si>
  <si>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</si>
  <si>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</si>
  <si>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</si>
  <si>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</si>
  <si>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</si>
  <si>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</si>
  <si>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</si>
  <si>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</si>
  <si>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</si>
  <si>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</si>
  <si>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</si>
  <si>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</si>
  <si>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</si>
  <si>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</si>
  <si>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</si>
  <si>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</si>
  <si>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</si>
  <si>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</si>
  <si>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</si>
  <si>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</si>
  <si>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</si>
  <si>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</si>
  <si>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</si>
  <si>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</si>
  <si>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</si>
  <si>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</si>
  <si>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</si>
  <si>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</si>
  <si>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</si>
  <si>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</si>
  <si>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</si>
  <si>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</si>
  <si>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</si>
  <si>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</si>
  <si>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</si>
  <si>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</si>
  <si>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</si>
  <si>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</si>
  <si>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</si>
  <si>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</si>
  <si>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</si>
  <si>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</si>
  <si>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</si>
  <si>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</si>
  <si>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</si>
  <si>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</si>
  <si>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</si>
  <si>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</si>
  <si>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</si>
  <si>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</si>
  <si>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</si>
  <si>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</si>
  <si>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</si>
  <si>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</si>
  <si>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</si>
  <si>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</si>
  <si>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</si>
  <si>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</si>
  <si>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</si>
  <si>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</si>
  <si>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</si>
  <si>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</si>
  <si>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</si>
  <si>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</si>
  <si>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</si>
  <si>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</si>
  <si>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</si>
  <si>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</si>
  <si>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</si>
  <si>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</si>
  <si>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</si>
  <si>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</si>
  <si>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</si>
  <si>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</si>
  <si>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</si>
  <si>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</si>
  <si>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</si>
  <si>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</si>
  <si>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</si>
  <si>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</si>
  <si>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</si>
  <si>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</si>
  <si>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</si>
  <si>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</si>
  <si>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</si>
  <si>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</si>
  <si>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</si>
  <si>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</si>
  <si>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</si>
  <si>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</si>
  <si>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</si>
  <si>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</si>
  <si>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</si>
  <si>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</si>
  <si>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</si>
  <si>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</si>
  <si>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</si>
  <si>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</si>
  <si>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</si>
  <si>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</si>
  <si>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</si>
  <si>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</si>
  <si>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</si>
  <si>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</si>
  <si>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</si>
  <si>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</si>
  <si>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</si>
  <si>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</si>
  <si>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</si>
  <si>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</si>
  <si>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</si>
  <si>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</si>
  <si>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</si>
  <si>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</si>
  <si>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</si>
  <si>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</si>
  <si>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</si>
  <si>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</si>
  <si>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</si>
  <si>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</si>
  <si>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</si>
  <si>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</si>
  <si>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</si>
  <si>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</si>
  <si>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</si>
  <si>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</si>
  <si>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</si>
  <si>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</si>
  <si>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</si>
  <si>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</si>
  <si>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</si>
  <si>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</si>
  <si>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</si>
  <si>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</si>
  <si>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</si>
  <si>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</si>
  <si>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</si>
  <si>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</si>
  <si>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</si>
  <si>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</si>
  <si>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</si>
  <si>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</si>
  <si>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</si>
  <si>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</si>
  <si>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</si>
  <si>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</si>
  <si>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</si>
  <si>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</si>
  <si>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</si>
  <si>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</si>
  <si>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</si>
  <si>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</si>
  <si>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</si>
  <si>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</si>
  <si>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</si>
  <si>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</si>
  <si>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</si>
  <si>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</si>
  <si>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</si>
  <si>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</si>
  <si>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</si>
  <si>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</si>
  <si>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</si>
  <si>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</si>
  <si>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</si>
  <si>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</si>
  <si>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</si>
  <si>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</si>
  <si>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</si>
  <si>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</si>
  <si>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</si>
  <si>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</si>
  <si>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</si>
  <si>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</si>
  <si>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</si>
  <si>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</si>
  <si>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</si>
  <si>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</si>
  <si>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</si>
  <si>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</si>
  <si>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</si>
  <si>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</si>
  <si>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</si>
  <si>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</si>
  <si>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</si>
  <si>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</si>
  <si>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</si>
  <si>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</si>
  <si>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</si>
  <si>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</si>
  <si>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</si>
  <si>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</si>
  <si>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</si>
  <si>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</si>
  <si>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</si>
  <si>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</si>
  <si>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</si>
  <si>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</si>
  <si>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</si>
  <si>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</si>
  <si>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</si>
  <si>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</si>
  <si>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</si>
  <si>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</si>
  <si>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</si>
  <si>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</si>
  <si>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</si>
  <si>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</si>
  <si>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</si>
  <si>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</si>
  <si>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</si>
  <si>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</si>
  <si>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</si>
  <si>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</si>
  <si>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</si>
  <si>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</si>
  <si>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</si>
  <si>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</si>
  <si>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</si>
  <si>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</si>
  <si>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</si>
  <si>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</si>
  <si>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</si>
  <si>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</si>
  <si>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</si>
  <si>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</si>
  <si>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</si>
  <si>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</si>
  <si>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</si>
  <si>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</si>
  <si>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</si>
  <si>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</si>
  <si>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</si>
  <si>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</si>
  <si>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</si>
  <si>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</si>
  <si>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</si>
  <si>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</si>
  <si>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</si>
  <si>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</si>
  <si>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</si>
  <si>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</si>
  <si>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</si>
  <si>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</si>
  <si>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</si>
  <si>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</si>
  <si>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</si>
  <si>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</si>
  <si>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</si>
  <si>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</si>
  <si>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</si>
  <si>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</si>
  <si>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</si>
  <si>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</si>
  <si>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</si>
  <si>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</si>
  <si>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</si>
  <si>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</si>
  <si>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</si>
  <si>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</si>
  <si>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</si>
  <si>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</si>
  <si>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</si>
  <si>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</si>
  <si>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</si>
  <si>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</si>
  <si>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</si>
  <si>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</si>
  <si>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</si>
  <si>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</si>
  <si>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</si>
  <si>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</si>
  <si>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</si>
  <si>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</si>
  <si>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</si>
  <si>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</si>
  <si>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</si>
  <si>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</si>
  <si>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</si>
  <si>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</si>
  <si>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</si>
  <si>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</si>
  <si>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</si>
  <si>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</si>
  <si>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</si>
  <si>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</si>
  <si>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</si>
  <si>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</si>
  <si>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</si>
  <si>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</si>
  <si>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</si>
  <si>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</si>
  <si>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</si>
  <si>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</si>
  <si>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</si>
  <si>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</si>
  <si>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</si>
  <si>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</si>
  <si>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</si>
  <si>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</si>
  <si>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</si>
  <si>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</si>
  <si>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</si>
  <si>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</si>
  <si>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</si>
  <si>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</si>
  <si>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</si>
  <si>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</si>
  <si>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</si>
  <si>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</si>
  <si>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</si>
  <si>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</si>
  <si>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</si>
  <si>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</si>
  <si>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</si>
  <si>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</si>
  <si>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</si>
  <si>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</si>
  <si>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</si>
  <si>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</si>
  <si>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</si>
  <si>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</si>
  <si>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</si>
  <si>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</si>
  <si>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</si>
  <si>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</si>
  <si>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</si>
  <si>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</si>
  <si>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</si>
  <si>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</si>
  <si>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</si>
  <si>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</si>
  <si>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</si>
  <si>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</si>
  <si>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</si>
  <si>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</si>
  <si>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</si>
  <si>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</si>
  <si>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</si>
  <si>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</si>
  <si>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</si>
  <si>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</si>
  <si>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</si>
  <si>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</si>
  <si>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</si>
  <si>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</si>
  <si>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</si>
  <si>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</si>
  <si>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</si>
  <si>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</si>
  <si>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</si>
  <si>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</si>
  <si>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</si>
  <si>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</si>
  <si>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</si>
  <si>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</si>
  <si>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</si>
  <si>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</si>
  <si>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</si>
  <si>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</si>
  <si>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</si>
  <si>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</si>
  <si>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</si>
  <si>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</si>
  <si>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</si>
  <si>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</si>
  <si>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</si>
  <si>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</si>
  <si>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</si>
  <si>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</si>
  <si>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</si>
  <si>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</si>
  <si>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</si>
  <si>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</si>
  <si>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</si>
  <si>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</si>
  <si>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</si>
  <si>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</si>
  <si>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</si>
  <si>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</si>
  <si>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</si>
  <si>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</si>
  <si>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</si>
  <si>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</si>
  <si>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</si>
  <si>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</si>
  <si>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</si>
  <si>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</si>
  <si>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</si>
  <si>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</si>
  <si>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</si>
  <si>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</si>
  <si>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</si>
  <si>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</si>
  <si>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</si>
  <si>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</si>
  <si>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</si>
  <si>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</si>
  <si>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</si>
  <si>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</si>
  <si>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</si>
  <si>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</si>
  <si>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</si>
  <si>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</si>
  <si>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</si>
  <si>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</si>
  <si>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</si>
  <si>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</si>
  <si>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</si>
  <si>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</si>
  <si>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</si>
  <si>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</si>
  <si>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</si>
  <si>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</si>
  <si>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</si>
  <si>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</si>
  <si>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</si>
  <si>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</si>
  <si>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</si>
  <si>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</si>
  <si>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</si>
  <si>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</si>
  <si>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</si>
  <si>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</si>
  <si>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</si>
  <si>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</si>
  <si>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</si>
  <si>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</si>
  <si>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</si>
  <si>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</si>
  <si>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</si>
  <si>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</si>
  <si>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</si>
  <si>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</si>
  <si>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</si>
  <si>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</si>
  <si>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</si>
  <si>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</si>
  <si>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</si>
  <si>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</si>
  <si>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</si>
  <si>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</si>
  <si>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</si>
  <si>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</si>
  <si>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</si>
  <si>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</si>
  <si>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</si>
  <si>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</si>
  <si>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</si>
  <si>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</si>
  <si>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</si>
  <si>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</si>
  <si>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</si>
  <si>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</si>
  <si>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</si>
  <si>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</si>
  <si>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</si>
  <si>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</si>
  <si>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</si>
  <si>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</si>
  <si>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</si>
  <si>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</si>
  <si>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</si>
  <si>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</si>
  <si>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</si>
  <si>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</si>
  <si>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</si>
  <si>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</si>
  <si>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</si>
  <si>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</si>
  <si>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</si>
  <si>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</si>
  <si>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</si>
  <si>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</si>
  <si>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</si>
  <si>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</si>
  <si>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</si>
  <si>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</si>
  <si>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</si>
  <si>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</si>
  <si>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</si>
  <si>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</si>
  <si>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</si>
  <si>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</si>
  <si>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</si>
  <si>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</si>
  <si>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</si>
  <si>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</si>
  <si>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</si>
  <si>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</si>
  <si>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</si>
  <si>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</si>
  <si>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</si>
  <si>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</si>
  <si>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</si>
  <si>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</si>
  <si>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</si>
  <si>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</si>
  <si>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</si>
  <si>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</si>
  <si>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</si>
  <si>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</si>
  <si>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</si>
  <si>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</si>
  <si>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</si>
  <si>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</si>
  <si>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</si>
  <si>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</si>
  <si>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</si>
  <si>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</si>
  <si>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</si>
  <si>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</si>
  <si>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</si>
  <si>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</si>
  <si>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</si>
  <si>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</si>
  <si>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</si>
  <si>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</si>
  <si>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</si>
  <si>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</si>
  <si>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</si>
  <si>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</si>
  <si>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</si>
  <si>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</si>
  <si>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</si>
  <si>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</si>
  <si>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</si>
  <si>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</si>
  <si>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</si>
  <si>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</si>
  <si>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</si>
  <si>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</si>
  <si>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</si>
  <si>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</si>
  <si>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</si>
  <si>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</si>
  <si>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</si>
  <si>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</si>
  <si>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</si>
  <si>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</si>
  <si>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</si>
  <si>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</si>
  <si>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</si>
  <si>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</si>
  <si>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</si>
  <si>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</si>
  <si>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</si>
  <si>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</si>
  <si>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</si>
  <si>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</si>
  <si>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</si>
  <si>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</si>
  <si>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</si>
  <si>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</si>
  <si>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</si>
  <si>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</si>
  <si>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</si>
  <si>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</si>
  <si>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</si>
  <si>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</si>
  <si>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</si>
  <si>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</si>
  <si>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</si>
  <si>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</si>
  <si>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</si>
  <si>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</si>
  <si>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</si>
  <si>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</si>
  <si>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</si>
  <si>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</si>
  <si>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</si>
  <si>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</si>
  <si>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</si>
  <si>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</si>
  <si>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</si>
  <si>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</si>
  <si>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</si>
  <si>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</si>
  <si>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</si>
  <si>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</si>
  <si>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</si>
  <si>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</si>
  <si>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</si>
  <si>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</si>
  <si>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</si>
  <si>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</si>
  <si>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</si>
  <si>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</si>
  <si>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</si>
  <si>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</si>
  <si>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</si>
  <si>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</si>
  <si>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</si>
  <si>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</si>
  <si>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</si>
  <si>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</si>
  <si>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</si>
  <si>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</si>
  <si>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</si>
  <si>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</si>
  <si>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</si>
  <si>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</si>
  <si>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</si>
  <si>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</si>
  <si>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</si>
  <si>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</si>
  <si>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</si>
  <si>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</si>
  <si>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</si>
  <si>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</si>
  <si>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</si>
  <si>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</si>
  <si>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</si>
  <si>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</si>
  <si>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</si>
  <si>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</si>
  <si>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</si>
  <si>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</si>
  <si>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</si>
  <si>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</si>
  <si>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</si>
  <si>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</si>
  <si>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</si>
  <si>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</si>
  <si>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</si>
  <si>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</si>
  <si>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</si>
  <si>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</si>
  <si>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</si>
  <si>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</si>
  <si>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</si>
  <si>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</si>
  <si>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</si>
  <si>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</si>
  <si>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</si>
  <si>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</si>
  <si>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</si>
  <si>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</si>
  <si>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</si>
  <si>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</si>
  <si>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</si>
  <si>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</si>
  <si>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</si>
  <si>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</si>
  <si>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</si>
  <si>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</si>
  <si>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</si>
  <si>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</si>
  <si>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</si>
  <si>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</si>
  <si>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</si>
  <si>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</si>
  <si>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</si>
  <si>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</si>
  <si>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</si>
  <si>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</si>
  <si>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</si>
  <si>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</si>
  <si>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</si>
  <si>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</si>
  <si>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</si>
  <si>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</si>
  <si>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</si>
  <si>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</si>
  <si>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</si>
  <si>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</si>
  <si>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</si>
  <si>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</si>
  <si>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</si>
  <si>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</si>
  <si>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</si>
  <si>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</si>
  <si>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</si>
  <si>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</si>
  <si>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</si>
  <si>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</si>
  <si>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</si>
  <si>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</si>
  <si>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</si>
  <si>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</si>
  <si>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</si>
  <si>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</si>
  <si>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</si>
  <si>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</si>
  <si>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</si>
  <si>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</si>
  <si>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</si>
  <si>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</si>
  <si>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</si>
  <si>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</si>
  <si>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</si>
  <si>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</si>
  <si>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</si>
  <si>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</si>
  <si>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</si>
  <si>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</si>
  <si>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</si>
  <si>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</si>
  <si>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</si>
  <si>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</si>
  <si>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</si>
  <si>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</si>
  <si>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</si>
  <si>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</si>
  <si>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</si>
  <si>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</si>
  <si>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</si>
  <si>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</si>
  <si>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</si>
  <si>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</si>
  <si>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</si>
  <si>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</si>
  <si>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</si>
  <si>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</si>
  <si>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</si>
  <si>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</si>
  <si>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</si>
  <si>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</si>
  <si>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</si>
  <si>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</si>
  <si>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</si>
  <si>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</si>
  <si>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</si>
  <si>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</si>
  <si>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</si>
  <si>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</si>
  <si>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</si>
  <si>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</si>
  <si>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</si>
  <si>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</si>
  <si>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</si>
  <si>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</si>
  <si>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</si>
  <si>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</si>
  <si>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</si>
  <si>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</si>
  <si>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</si>
  <si>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</si>
  <si>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</si>
  <si>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</si>
  <si>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</si>
  <si>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</si>
  <si>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</si>
  <si>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</si>
  <si>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</si>
  <si>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</si>
  <si>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</si>
  <si>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</si>
  <si>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</si>
  <si>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</si>
  <si>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</si>
  <si>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</si>
  <si>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</si>
  <si>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</si>
  <si>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</si>
  <si>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</si>
  <si>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</si>
  <si>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</si>
  <si>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</si>
  <si>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</si>
  <si>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</si>
  <si>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</si>
  <si>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</si>
  <si>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</si>
  <si>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</si>
  <si>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</si>
  <si>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</si>
  <si>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</si>
  <si>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</si>
  <si>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</si>
  <si>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</si>
  <si>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</si>
  <si>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</si>
  <si>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</si>
  <si>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</si>
  <si>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</si>
  <si>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</si>
  <si>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</si>
  <si>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</si>
  <si>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</si>
  <si>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</si>
  <si>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</si>
  <si>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</si>
  <si>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</si>
  <si>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</si>
  <si>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</si>
  <si>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</si>
  <si>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</si>
  <si>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</si>
  <si>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</si>
  <si>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</si>
  <si>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</si>
  <si>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</si>
  <si>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</si>
  <si>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</si>
  <si>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</si>
  <si>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</si>
  <si>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</si>
  <si>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</si>
  <si>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</si>
  <si>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</si>
  <si>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</si>
  <si>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</si>
  <si>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</si>
  <si>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</si>
  <si>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</si>
  <si>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</si>
  <si>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</si>
  <si>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</si>
  <si>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</si>
  <si>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</si>
  <si>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</si>
  <si>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</si>
  <si>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</si>
  <si>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</si>
  <si>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</si>
  <si>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</si>
  <si>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</si>
  <si>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</si>
  <si>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</si>
  <si>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</si>
  <si>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</si>
  <si>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</si>
  <si>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</si>
  <si>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</si>
  <si>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</si>
  <si>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</si>
  <si>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</si>
  <si>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</si>
  <si>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</si>
  <si>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</si>
  <si>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</si>
  <si>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</si>
  <si>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</si>
  <si>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</si>
  <si>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</si>
  <si>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</si>
  <si>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</si>
  <si>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</si>
  <si>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</si>
  <si>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</si>
  <si>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</si>
  <si>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</si>
  <si>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</si>
  <si>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</si>
  <si>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</si>
  <si>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</si>
  <si>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</si>
  <si>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</si>
  <si>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</si>
  <si>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</si>
  <si>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</si>
  <si>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</si>
  <si>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</si>
  <si>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</si>
  <si>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</si>
  <si>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</si>
  <si>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</si>
  <si>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</si>
  <si>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</si>
  <si>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</si>
  <si>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</si>
  <si>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</si>
  <si>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</si>
  <si>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</si>
  <si>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</si>
  <si>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</si>
  <si>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</si>
  <si>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</si>
  <si>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</si>
  <si>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</si>
  <si>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</si>
  <si>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</si>
  <si>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</si>
  <si>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</si>
  <si>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</si>
  <si>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</si>
  <si>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</si>
  <si>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</si>
  <si>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</si>
  <si>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</si>
  <si>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</si>
  <si>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</si>
  <si>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</si>
  <si>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</si>
  <si>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</si>
  <si>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</si>
  <si>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</si>
  <si>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</si>
  <si>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</si>
  <si>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</si>
  <si>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</si>
  <si>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</si>
  <si>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</si>
  <si>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</si>
  <si>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</si>
  <si>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</si>
  <si>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</si>
  <si>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</si>
  <si>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</si>
  <si>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</si>
  <si>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</si>
  <si>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</si>
  <si>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</si>
  <si>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</si>
  <si>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</si>
  <si>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</si>
  <si>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</si>
  <si>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</si>
  <si>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</si>
  <si>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</si>
  <si>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</si>
  <si>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</si>
  <si>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</si>
  <si>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</si>
  <si>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</si>
  <si>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</si>
  <si>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</si>
  <si>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</si>
  <si>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</si>
  <si>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</si>
  <si>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</si>
  <si>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</si>
  <si>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</si>
  <si>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</si>
  <si>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</si>
  <si>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</si>
  <si>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</si>
  <si>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</si>
  <si>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</si>
  <si>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</si>
  <si>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</si>
  <si>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</si>
  <si>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</si>
  <si>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</si>
  <si>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</si>
  <si>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</si>
  <si>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</si>
  <si>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</si>
  <si>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</si>
  <si>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</si>
  <si>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</si>
  <si>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</si>
  <si>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</si>
  <si>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</si>
  <si>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</si>
  <si>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</si>
  <si>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</si>
  <si>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</si>
  <si>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</si>
  <si>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</si>
  <si>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</si>
  <si>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</si>
  <si>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</si>
  <si>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</si>
  <si>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</si>
  <si>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</si>
  <si>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</si>
  <si>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</si>
  <si>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</si>
  <si>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</si>
  <si>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</si>
  <si>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</si>
  <si>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</si>
  <si>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</si>
  <si>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</si>
  <si>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</si>
  <si>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</si>
  <si>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</si>
  <si>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</si>
  <si>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</si>
  <si>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</si>
  <si>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</si>
  <si>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</si>
  <si>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</si>
  <si>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</si>
  <si>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</si>
  <si>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</si>
  <si>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</si>
  <si>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</si>
  <si>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</si>
  <si>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</si>
  <si>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</si>
  <si>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</si>
  <si>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</si>
  <si>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</si>
  <si>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</si>
  <si>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</si>
  <si>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</si>
  <si>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</si>
  <si>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</si>
  <si>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</si>
  <si>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</si>
  <si>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</si>
  <si>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</si>
  <si>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</si>
  <si>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</si>
  <si>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</si>
  <si>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</si>
  <si>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</si>
  <si>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</si>
  <si>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</si>
  <si>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</si>
  <si>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</si>
  <si>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</si>
  <si>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</si>
  <si>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</si>
  <si>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</si>
  <si>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</si>
  <si>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</si>
  <si>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</si>
  <si>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</si>
  <si>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</si>
  <si>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</si>
  <si>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</si>
  <si>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</si>
  <si>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</si>
  <si>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</si>
  <si>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</si>
  <si>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</si>
  <si>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</si>
  <si>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</si>
  <si>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</si>
  <si>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</si>
  <si>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</si>
  <si>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</si>
  <si>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</si>
  <si>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</si>
  <si>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</si>
  <si>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</si>
  <si>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</si>
  <si>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</si>
  <si>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</si>
  <si>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</si>
  <si>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</si>
  <si>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</si>
  <si>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</si>
  <si>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</si>
  <si>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</si>
  <si>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</si>
  <si>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</si>
  <si>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</si>
  <si>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</si>
  <si>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</si>
  <si>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</si>
  <si>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</si>
  <si>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</si>
  <si>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</si>
  <si>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</si>
  <si>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</si>
  <si>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</si>
  <si>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</si>
  <si>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</si>
  <si>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</si>
  <si>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</si>
  <si>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</si>
  <si>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</si>
  <si>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</si>
  <si>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</si>
  <si>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</si>
  <si>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</si>
  <si>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</si>
  <si>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</si>
  <si>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</si>
  <si>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</si>
  <si>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</si>
  <si>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</si>
  <si>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</si>
  <si>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</si>
  <si>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</si>
  <si>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</si>
  <si>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</si>
  <si>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</si>
  <si>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</si>
  <si>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</si>
  <si>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</si>
  <si>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</si>
  <si>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</si>
  <si>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</si>
  <si>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</si>
  <si>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</si>
  <si>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</si>
  <si>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</si>
  <si>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</si>
  <si>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</si>
  <si>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</si>
  <si>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</si>
  <si>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</si>
  <si>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</si>
  <si>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</si>
  <si>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</si>
  <si>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</si>
  <si>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</si>
  <si>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</si>
  <si>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</si>
  <si>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</si>
  <si>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</si>
  <si>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</si>
  <si>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</si>
  <si>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</si>
  <si>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</si>
  <si>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</si>
  <si>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</si>
  <si>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</si>
  <si>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</si>
  <si>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</si>
  <si>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</si>
  <si>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</si>
  <si>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</si>
  <si>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</si>
  <si>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</si>
  <si>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</si>
  <si>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</si>
  <si>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</si>
  <si>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</si>
  <si>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</si>
  <si>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</si>
  <si>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</si>
  <si>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</si>
  <si>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</si>
  <si>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</si>
  <si>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</si>
  <si>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</si>
  <si>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</si>
  <si>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</si>
  <si>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</si>
  <si>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</si>
  <si>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</si>
  <si>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</si>
  <si>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</si>
  <si>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</si>
  <si>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</si>
  <si>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</si>
  <si>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</si>
  <si>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</si>
  <si>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</si>
  <si>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</si>
  <si>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</si>
  <si>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</si>
  <si>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</si>
  <si>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</si>
  <si>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</si>
  <si>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</si>
  <si>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</si>
  <si>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</si>
  <si>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</si>
  <si>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</si>
  <si>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</si>
  <si>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</si>
  <si>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</si>
  <si>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</si>
  <si>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</si>
  <si>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</si>
  <si>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</si>
  <si>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</si>
  <si>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</si>
  <si>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</si>
  <si>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</si>
  <si>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</si>
  <si>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</si>
  <si>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</si>
  <si>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</si>
  <si>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</si>
  <si>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</si>
  <si>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</si>
  <si>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</si>
  <si>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</si>
  <si>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</si>
  <si>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</si>
  <si>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</si>
  <si>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</si>
  <si>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</si>
  <si>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</si>
  <si>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</si>
  <si>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</si>
  <si>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</si>
  <si>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</si>
  <si>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</si>
  <si>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</si>
  <si>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</si>
  <si>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</si>
  <si>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</si>
  <si>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</si>
  <si>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</si>
  <si>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</si>
  <si>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</si>
  <si>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</si>
  <si>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</si>
  <si>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</si>
  <si>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</si>
  <si>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</si>
  <si>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</si>
  <si>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</si>
  <si>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</si>
  <si>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</si>
  <si>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</si>
  <si>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</si>
  <si>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</si>
  <si>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</si>
  <si>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</si>
  <si>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</si>
  <si>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</si>
  <si>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</si>
  <si>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</si>
  <si>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</si>
  <si>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</si>
  <si>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</si>
  <si>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</si>
  <si>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</si>
  <si>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</si>
  <si>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</si>
  <si>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</si>
  <si>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</si>
  <si>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</si>
  <si>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</si>
  <si>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</si>
  <si>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</si>
  <si>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</si>
  <si>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</si>
  <si>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</si>
  <si>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</si>
  <si>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</si>
  <si>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</si>
  <si>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</si>
  <si>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</si>
  <si>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</si>
  <si>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</si>
  <si>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</si>
  <si>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</si>
  <si>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</si>
  <si>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</si>
  <si>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</si>
  <si>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</si>
  <si>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</si>
  <si>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</si>
  <si>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</si>
  <si>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</si>
  <si>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</si>
  <si>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</si>
  <si>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</si>
  <si>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</si>
  <si>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</si>
  <si>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</si>
  <si>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</si>
  <si>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</si>
  <si>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</si>
  <si>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</si>
  <si>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</si>
  <si>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</si>
  <si>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</si>
  <si>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</si>
  <si>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</si>
  <si>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</si>
  <si>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</si>
  <si>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</si>
  <si>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</si>
  <si>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</si>
  <si>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</si>
  <si>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</si>
  <si>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</si>
  <si>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</si>
  <si>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</si>
  <si>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</si>
  <si>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</si>
  <si>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</si>
  <si>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</si>
  <si>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</si>
  <si>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</si>
  <si>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</si>
  <si>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</si>
  <si>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</si>
  <si>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</si>
  <si>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</si>
  <si>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</si>
  <si>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</si>
  <si>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</si>
  <si>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</si>
  <si>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</si>
  <si>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</si>
  <si>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</si>
  <si>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</si>
  <si>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</si>
  <si>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</si>
  <si>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</si>
  <si>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</si>
  <si>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</si>
  <si>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</si>
  <si>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</si>
  <si>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</si>
  <si>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</si>
  <si>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</si>
  <si>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</si>
  <si>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</si>
  <si>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</si>
  <si>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</si>
  <si>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</si>
  <si>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</si>
  <si>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</si>
  <si>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</si>
  <si>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</si>
  <si>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</si>
  <si>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</si>
  <si>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</si>
  <si>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</si>
  <si>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</si>
  <si>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</si>
  <si>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</si>
  <si>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</si>
  <si>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</si>
  <si>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</si>
  <si>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</si>
  <si>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</si>
  <si>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</si>
  <si>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</si>
  <si>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</si>
  <si>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</si>
  <si>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</si>
  <si>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</si>
  <si>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</si>
  <si>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</si>
  <si>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</si>
  <si>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</si>
  <si>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</si>
  <si>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</si>
  <si>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</si>
  <si>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</si>
  <si>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</si>
  <si>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</si>
  <si>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</si>
  <si>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</si>
  <si>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</si>
  <si>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</si>
  <si>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</si>
  <si>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</si>
  <si>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</si>
  <si>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</si>
  <si>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</si>
  <si>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</si>
  <si>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</si>
  <si>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</si>
  <si>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</si>
  <si>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</si>
  <si>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</si>
  <si>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</si>
  <si>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</si>
  <si>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</si>
  <si>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</si>
  <si>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</si>
  <si>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</si>
  <si>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</si>
  <si>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</si>
  <si>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</si>
  <si>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</si>
  <si>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</si>
  <si>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</si>
  <si>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</si>
  <si>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</si>
  <si>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</si>
  <si>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</si>
  <si>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</si>
  <si>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</si>
  <si>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</si>
  <si>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</si>
  <si>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</si>
  <si>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</si>
  <si>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</si>
  <si>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</si>
  <si>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</si>
  <si>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</si>
  <si>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</si>
  <si>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</si>
  <si>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</si>
  <si>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</si>
  <si>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</si>
  <si>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</si>
  <si>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</si>
  <si>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</si>
  <si>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</si>
  <si>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</si>
  <si>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</si>
  <si>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</si>
  <si>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</si>
  <si>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</si>
  <si>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</si>
  <si>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</si>
  <si>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</si>
  <si>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</si>
  <si>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</si>
  <si>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</si>
  <si>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</si>
  <si>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</si>
  <si>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</si>
  <si>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</si>
  <si>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</si>
  <si>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</si>
  <si>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</si>
  <si>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</si>
  <si>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</si>
  <si>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</si>
  <si>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</si>
  <si>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</si>
  <si>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</si>
  <si>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</si>
  <si>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</si>
  <si>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</si>
  <si>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</si>
  <si>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</si>
  <si>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</si>
  <si>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</si>
  <si>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</si>
  <si>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</si>
  <si>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</si>
  <si>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</si>
  <si>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</si>
  <si>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</si>
  <si>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</si>
  <si>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</si>
  <si>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</si>
  <si>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</si>
  <si>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</si>
  <si>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</si>
  <si>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</si>
  <si>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</si>
  <si>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</si>
  <si>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</si>
  <si>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</si>
  <si>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</si>
  <si>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</si>
  <si>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</si>
  <si>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</si>
  <si>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</si>
  <si>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</si>
  <si>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</si>
  <si>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</si>
  <si>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</si>
  <si>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</si>
  <si>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</si>
  <si>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</si>
  <si>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</si>
  <si>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</si>
  <si>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</si>
  <si>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</si>
  <si>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</si>
  <si>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</si>
  <si>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</si>
  <si>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</si>
  <si>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</si>
  <si>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</si>
  <si>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</si>
  <si>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</si>
  <si>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</si>
  <si>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</si>
  <si>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</si>
  <si>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</si>
  <si>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</si>
  <si>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</si>
  <si>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</si>
  <si>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</si>
  <si>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</si>
  <si>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</si>
  <si>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</si>
  <si>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</si>
  <si>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</si>
  <si>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</si>
  <si>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</si>
  <si>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</si>
  <si>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</si>
  <si>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</si>
  <si>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</si>
  <si>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</si>
  <si>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</si>
  <si>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</si>
  <si>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</si>
  <si>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</si>
  <si>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</si>
  <si>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</si>
  <si>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</si>
  <si>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</si>
  <si>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</si>
  <si>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</si>
  <si>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</si>
  <si>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</si>
  <si>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</si>
  <si>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</si>
  <si>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</si>
  <si>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</si>
  <si>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</si>
  <si>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</si>
  <si>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</si>
  <si>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</si>
  <si>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</si>
  <si>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</si>
  <si>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</si>
  <si>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</si>
  <si>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</si>
  <si>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</si>
  <si>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</si>
  <si>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</si>
  <si>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</si>
  <si>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</si>
  <si>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</si>
  <si>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</si>
  <si>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</si>
  <si>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</si>
  <si>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</si>
  <si>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</si>
  <si>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</si>
  <si>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</si>
  <si>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</si>
  <si>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</si>
  <si>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</si>
  <si>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</si>
  <si>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</si>
  <si>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</si>
  <si>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</si>
  <si>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</si>
  <si>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</si>
  <si>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</si>
  <si>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</si>
  <si>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</si>
  <si>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</si>
  <si>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</si>
  <si>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</si>
  <si>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</si>
  <si>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</si>
  <si>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</si>
  <si>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</si>
  <si>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</si>
  <si>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</si>
  <si>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</si>
  <si>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</si>
  <si>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</si>
  <si>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</si>
  <si>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</si>
  <si>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</si>
  <si>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</si>
  <si>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</si>
  <si>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</si>
  <si>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</si>
  <si>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</si>
  <si>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</si>
  <si>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</si>
  <si>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</si>
  <si>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</si>
  <si>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</si>
  <si>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</si>
  <si>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</si>
  <si>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</si>
  <si>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</si>
  <si>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</si>
  <si>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</si>
  <si>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</si>
  <si>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</si>
  <si>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</si>
  <si>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</si>
  <si>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</si>
  <si>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</si>
  <si>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</si>
  <si>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</si>
  <si>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</si>
  <si>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</si>
  <si>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</si>
  <si>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</si>
  <si>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</si>
  <si>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</si>
  <si>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</si>
  <si>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</si>
  <si>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</si>
  <si>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</si>
  <si>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</si>
  <si>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</si>
  <si>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</si>
  <si>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</si>
  <si>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</si>
  <si>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</si>
  <si>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</si>
  <si>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</si>
  <si>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</si>
  <si>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</si>
  <si>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</si>
  <si>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</si>
  <si>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</si>
  <si>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</si>
  <si>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</si>
  <si>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</si>
  <si>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</si>
  <si>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</si>
  <si>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</si>
  <si>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</si>
  <si>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</si>
  <si>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</si>
  <si>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</si>
  <si>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</si>
  <si>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</si>
  <si>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</si>
  <si>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</si>
  <si>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</si>
  <si>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</si>
  <si>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</si>
  <si>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</si>
  <si>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</si>
  <si>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</si>
  <si>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</si>
  <si>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</si>
  <si>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</si>
  <si>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</si>
  <si>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</si>
  <si>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</si>
  <si>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</si>
  <si>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</si>
  <si>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</si>
  <si>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</si>
  <si>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</si>
  <si>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</si>
  <si>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</si>
  <si>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</si>
  <si>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</si>
  <si>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</si>
  <si>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</si>
  <si>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</si>
  <si>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</si>
  <si>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</si>
  <si>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</si>
  <si>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</si>
  <si>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</si>
  <si>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</si>
  <si>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</si>
  <si>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</si>
  <si>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</si>
  <si>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</si>
  <si>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</si>
  <si>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</si>
  <si>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</si>
  <si>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</si>
  <si>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</si>
  <si>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</si>
  <si>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</si>
  <si>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</si>
  <si>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</si>
  <si>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</si>
  <si>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</si>
  <si>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</si>
  <si>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</si>
  <si>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</si>
  <si>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</si>
  <si>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</si>
  <si>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</si>
  <si>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</si>
  <si>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</si>
  <si>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</si>
  <si>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</si>
  <si>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</si>
  <si>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</si>
  <si>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</si>
  <si>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</si>
  <si>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</si>
  <si>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</si>
  <si>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</si>
  <si>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</si>
  <si>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</si>
  <si>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</si>
  <si>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</si>
  <si>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</si>
  <si>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</si>
  <si>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</si>
  <si>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</si>
  <si>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</si>
  <si>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</si>
  <si>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</si>
  <si>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</si>
  <si>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</si>
  <si>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</si>
  <si>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</si>
  <si>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</si>
  <si>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</si>
  <si>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</si>
  <si>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</si>
  <si>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</si>
  <si>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</si>
  <si>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</si>
  <si>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</si>
  <si>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</si>
  <si>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</si>
  <si>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</si>
  <si>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</si>
  <si>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</si>
  <si>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</si>
  <si>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</si>
  <si>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</si>
  <si>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</si>
  <si>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</si>
  <si>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</si>
  <si>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</si>
  <si>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</si>
  <si>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</si>
  <si>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</si>
  <si>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</si>
  <si>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</si>
  <si>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</si>
  <si>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</si>
  <si>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</si>
  <si>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</si>
  <si>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</si>
  <si>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</si>
  <si>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</si>
  <si>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</si>
  <si>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</si>
  <si>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</si>
  <si>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</si>
  <si>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</si>
  <si>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</si>
  <si>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</si>
  <si>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</si>
  <si>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</si>
  <si>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</si>
  <si>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</si>
  <si>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</si>
  <si>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</si>
  <si>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</si>
  <si>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</si>
  <si>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</si>
  <si>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</si>
  <si>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</si>
  <si>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</si>
  <si>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</si>
  <si>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</si>
  <si>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</si>
  <si>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</si>
  <si>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</si>
  <si>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</si>
  <si>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</si>
  <si>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</si>
  <si>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</si>
  <si>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</si>
  <si>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</si>
  <si>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</si>
  <si>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</si>
  <si>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</si>
  <si>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</si>
  <si>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</si>
  <si>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</si>
  <si>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</si>
  <si>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</si>
  <si>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</si>
  <si>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</si>
  <si>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</si>
  <si>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</si>
  <si>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</si>
  <si>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</si>
  <si>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</si>
  <si>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</si>
  <si>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</si>
  <si>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</si>
  <si>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</si>
  <si>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</si>
  <si>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</si>
  <si>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</si>
  <si>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</si>
  <si>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</si>
  <si>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</si>
  <si>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</si>
  <si>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</si>
  <si>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</si>
  <si>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</si>
  <si>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</si>
  <si>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</si>
  <si>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</si>
  <si>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</si>
  <si>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</si>
  <si>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</si>
  <si>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</si>
  <si>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</si>
  <si>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</si>
  <si>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</si>
  <si>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</si>
  <si>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</si>
  <si>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</si>
  <si>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</si>
  <si>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</si>
  <si>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</si>
  <si>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</si>
  <si>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</si>
  <si>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</si>
  <si>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</si>
  <si>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</si>
  <si>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</si>
  <si>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</si>
  <si>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</si>
  <si>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</si>
  <si>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</si>
  <si>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</si>
  <si>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</si>
  <si>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</si>
  <si>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</si>
  <si>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</si>
  <si>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</si>
  <si>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</si>
  <si>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</si>
  <si>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</si>
  <si>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</si>
  <si>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</si>
  <si>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</si>
  <si>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</si>
  <si>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</si>
  <si>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</si>
  <si>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</si>
  <si>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</si>
  <si>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</si>
  <si>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</si>
  <si>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</si>
  <si>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</si>
  <si>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</si>
  <si>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</si>
  <si>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</si>
  <si>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</si>
  <si>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</si>
  <si>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</si>
  <si>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</si>
  <si>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</si>
  <si>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</si>
  <si>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</si>
  <si>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</si>
  <si>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</si>
  <si>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</si>
  <si>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</si>
  <si>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</si>
  <si>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</si>
  <si>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</si>
  <si>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</si>
  <si>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</si>
  <si>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</si>
  <si>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</si>
  <si>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</si>
  <si>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</si>
  <si>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</si>
  <si>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</si>
  <si>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</si>
  <si>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</si>
  <si>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</si>
  <si>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</si>
  <si>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</si>
  <si>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</si>
  <si>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</si>
  <si>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</si>
  <si>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</si>
  <si>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</si>
  <si>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</si>
  <si>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</si>
  <si>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</si>
  <si>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</si>
  <si>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</si>
  <si>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</si>
  <si>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</si>
  <si>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</si>
  <si>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</si>
  <si>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</si>
  <si>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</si>
  <si>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</si>
  <si>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</si>
  <si>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</si>
  <si>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</si>
  <si>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</si>
  <si>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</si>
  <si>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</si>
  <si>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</si>
  <si>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</si>
  <si>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</si>
  <si>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</si>
  <si>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</si>
  <si>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</si>
  <si>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</si>
  <si>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</si>
  <si>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</si>
  <si>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</si>
  <si>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</si>
  <si>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</si>
  <si>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</si>
  <si>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</si>
  <si>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</si>
  <si>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</si>
  <si>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</si>
  <si>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</si>
  <si>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</si>
  <si>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</si>
  <si>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</si>
  <si>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</si>
  <si>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</si>
  <si>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</si>
  <si>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</si>
  <si>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</si>
  <si>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</si>
  <si>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</si>
  <si>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</si>
  <si>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</si>
  <si>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</si>
  <si>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</si>
  <si>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</si>
  <si>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</si>
  <si>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</si>
  <si>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</si>
  <si>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</si>
  <si>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</si>
  <si>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</si>
  <si>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</si>
  <si>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</si>
  <si>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</si>
  <si>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</si>
  <si>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</si>
  <si>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</si>
  <si>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</si>
  <si>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</si>
  <si>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</si>
  <si>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</si>
  <si>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</si>
  <si>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</si>
  <si>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</si>
  <si>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</si>
  <si>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</si>
  <si>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</si>
  <si>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</si>
  <si>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</si>
  <si>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</si>
  <si>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</si>
  <si>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</si>
  <si>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</si>
  <si>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</si>
  <si>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</si>
  <si>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</si>
  <si>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</si>
  <si>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</si>
  <si>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</si>
  <si>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</si>
  <si>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</si>
  <si>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</si>
  <si>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</si>
  <si>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</si>
  <si>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</si>
  <si>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</si>
  <si>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</si>
  <si>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</si>
  <si>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</si>
  <si>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</si>
  <si>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</si>
  <si>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</si>
  <si>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</si>
  <si>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</si>
  <si>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</si>
  <si>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</si>
  <si>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</si>
  <si>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</si>
  <si>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</si>
  <si>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</si>
  <si>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</si>
  <si>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</si>
  <si>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</si>
  <si>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</si>
  <si>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</si>
  <si>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</si>
  <si>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</si>
  <si>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</si>
  <si>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</si>
  <si>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</si>
  <si>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</si>
  <si>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</si>
  <si>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</si>
  <si>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</si>
  <si>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</si>
  <si>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</si>
  <si>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</si>
  <si>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</si>
  <si>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</si>
  <si>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</si>
  <si>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</si>
  <si>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</si>
  <si>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</si>
  <si>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</si>
  <si>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</si>
  <si>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</si>
  <si>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</si>
  <si>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</si>
  <si>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</si>
  <si>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</si>
  <si>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</si>
  <si>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</si>
  <si>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</si>
  <si>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</si>
  <si>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</si>
  <si>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</si>
  <si>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</si>
  <si>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</si>
  <si>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</si>
  <si>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</si>
  <si>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</si>
  <si>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</si>
  <si>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</si>
  <si>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</si>
  <si>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</si>
  <si>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</si>
  <si>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</si>
  <si>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</si>
  <si>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</si>
  <si>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</si>
  <si>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</si>
  <si>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</si>
  <si>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</si>
  <si>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</si>
  <si>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</si>
  <si>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</si>
  <si>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</si>
  <si>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</si>
  <si>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</si>
  <si>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</si>
  <si>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</si>
  <si>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</si>
  <si>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</si>
  <si>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</si>
  <si>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</si>
  <si>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</si>
  <si>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</si>
  <si>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</si>
  <si>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</si>
  <si>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</si>
  <si>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</si>
  <si>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</si>
  <si>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</si>
  <si>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</si>
  <si>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</si>
  <si>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</si>
  <si>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</si>
  <si>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</si>
  <si>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</si>
  <si>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</si>
  <si>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</si>
  <si>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</si>
  <si>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</si>
  <si>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</si>
  <si>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</si>
  <si>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</si>
  <si>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</si>
  <si>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</si>
  <si>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</si>
  <si>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</si>
  <si>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</si>
  <si>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</si>
  <si>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</si>
  <si>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</si>
  <si>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</si>
  <si>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</si>
  <si>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</si>
  <si>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</si>
  <si>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</si>
  <si>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</si>
  <si>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</si>
  <si>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</si>
  <si>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</si>
  <si>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</si>
  <si>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</si>
  <si>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</si>
  <si>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</si>
  <si>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</si>
  <si>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</si>
  <si>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</si>
  <si>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</si>
  <si>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</si>
  <si>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</si>
  <si>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</si>
  <si>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</si>
  <si>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</si>
  <si>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</si>
  <si>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</si>
  <si>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</si>
  <si>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</si>
  <si>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</si>
  <si>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</si>
  <si>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</si>
  <si>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</si>
  <si>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</si>
  <si>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</si>
  <si>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</si>
  <si>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</si>
  <si>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</si>
  <si>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</si>
  <si>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</si>
  <si>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</si>
  <si>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</si>
  <si>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</si>
  <si>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</si>
  <si>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</si>
  <si>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</si>
  <si>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</si>
  <si>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</si>
  <si>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</si>
  <si>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</si>
  <si>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</si>
  <si>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</si>
  <si>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</si>
  <si>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</si>
  <si>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</si>
  <si>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</si>
  <si>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</si>
  <si>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</si>
  <si>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</si>
  <si>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</si>
  <si>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</si>
  <si>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</si>
  <si>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</si>
  <si>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</si>
  <si>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</si>
  <si>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</si>
  <si>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</si>
  <si>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</si>
  <si>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</si>
  <si>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</si>
  <si>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</si>
  <si>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</si>
  <si>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</si>
  <si>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</si>
  <si>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</si>
  <si>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</si>
  <si>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</si>
  <si>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</si>
  <si>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</si>
  <si>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</si>
  <si>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</si>
  <si>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</si>
  <si>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</si>
  <si>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</si>
  <si>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</si>
  <si>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</si>
  <si>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</si>
  <si>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</si>
  <si>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</si>
  <si>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</si>
  <si>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</si>
  <si>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</si>
  <si>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</si>
  <si>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</si>
  <si>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</si>
  <si>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</si>
  <si>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</si>
  <si>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</si>
  <si>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</si>
  <si>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</si>
  <si>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</si>
  <si>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</si>
  <si>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</si>
  <si>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</si>
  <si>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</si>
  <si>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</si>
  <si>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</si>
  <si>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</si>
  <si>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</si>
  <si>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</si>
  <si>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</si>
  <si>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</si>
  <si>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</si>
  <si>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</si>
  <si>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</si>
  <si>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</si>
  <si>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</si>
  <si>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</si>
  <si>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</si>
  <si>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</si>
  <si>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</si>
  <si>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</si>
  <si>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</si>
  <si>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</si>
  <si>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</si>
  <si>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</si>
  <si>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</si>
  <si>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</si>
  <si>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</si>
  <si>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</si>
  <si>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</si>
  <si>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</si>
  <si>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</si>
  <si>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</si>
  <si>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</si>
  <si>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</si>
  <si>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</si>
  <si>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</si>
  <si>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</si>
  <si>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</si>
  <si>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</si>
  <si>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</si>
  <si>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</si>
  <si>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</si>
  <si>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</si>
  <si>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</si>
  <si>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</si>
  <si>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</si>
  <si>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</si>
  <si>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</si>
  <si>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</si>
  <si>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</si>
  <si>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</si>
  <si>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</si>
  <si>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</si>
  <si>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</si>
  <si>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</si>
  <si>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</si>
  <si>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</si>
  <si>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</si>
  <si>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</si>
  <si>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</si>
  <si>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</si>
  <si>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</si>
  <si>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</si>
  <si>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</si>
  <si>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</si>
  <si>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</si>
  <si>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</si>
  <si>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</si>
  <si>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</si>
  <si>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</si>
  <si>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</si>
  <si>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</si>
  <si>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</si>
  <si>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</si>
  <si>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</si>
  <si>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</si>
  <si>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</si>
  <si>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</si>
  <si>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</si>
  <si>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</si>
  <si>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</si>
  <si>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</si>
  <si>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</si>
  <si>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</si>
  <si>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</si>
  <si>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</si>
  <si>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</si>
  <si>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</si>
  <si>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</si>
  <si>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</si>
  <si>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</si>
  <si>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</si>
  <si>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</si>
  <si>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</si>
  <si>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</si>
  <si>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</si>
  <si>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</si>
  <si>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</si>
  <si>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</si>
  <si>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</si>
  <si>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</si>
  <si>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</si>
  <si>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</si>
  <si>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</si>
  <si>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</si>
  <si>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</si>
  <si>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</si>
  <si>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</si>
  <si>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</si>
  <si>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</si>
  <si>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</si>
  <si>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</si>
  <si>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</si>
  <si>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</si>
  <si>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</si>
  <si>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</si>
  <si>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</si>
  <si>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</si>
  <si>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</si>
  <si>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</si>
  <si>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</si>
  <si>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</si>
  <si>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</si>
  <si>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</si>
  <si>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</si>
  <si>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</si>
  <si>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</si>
  <si>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</si>
  <si>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</si>
  <si>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</si>
  <si>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</si>
  <si>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</si>
  <si>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</si>
  <si>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</si>
  <si>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</si>
  <si>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</si>
  <si>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</si>
  <si>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</si>
  <si>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</si>
  <si>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</si>
  <si>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</si>
  <si>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</si>
  <si>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</si>
  <si>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</si>
  <si>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</si>
  <si>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</si>
  <si>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</si>
  <si>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</si>
  <si>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</si>
  <si>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</si>
  <si>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</si>
  <si>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</si>
  <si>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</si>
  <si>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</si>
  <si>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</si>
  <si>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</si>
  <si>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</si>
  <si>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</si>
  <si>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</si>
  <si>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</si>
  <si>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</si>
  <si>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</si>
  <si>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</si>
  <si>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</si>
  <si>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</si>
  <si>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</si>
  <si>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</si>
  <si>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</si>
  <si>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</si>
  <si>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</si>
  <si>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</si>
  <si>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</si>
  <si>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</si>
  <si>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</si>
  <si>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</si>
  <si>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</si>
  <si>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</si>
  <si>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</si>
  <si>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</si>
  <si>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</si>
  <si>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</si>
  <si>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</si>
  <si>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</si>
  <si>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</si>
  <si>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</si>
  <si>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</si>
  <si>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</si>
  <si>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</si>
  <si>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</si>
  <si>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</si>
  <si>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</si>
  <si>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</si>
  <si>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</si>
  <si>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</si>
  <si>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</si>
  <si>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</si>
  <si>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</si>
  <si>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</si>
  <si>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</si>
  <si>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</si>
  <si>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</si>
  <si>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</si>
  <si>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</si>
  <si>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</si>
  <si>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</si>
  <si>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</si>
  <si>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</si>
  <si>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</si>
  <si>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</si>
  <si>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</si>
  <si>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</si>
  <si>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</si>
  <si>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</si>
  <si>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</si>
  <si>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</si>
  <si>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</si>
  <si>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</si>
  <si>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</si>
  <si>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</si>
  <si>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</si>
  <si>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</si>
  <si>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</si>
  <si>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</si>
  <si>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</si>
  <si>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</si>
  <si>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</si>
  <si>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</si>
  <si>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</si>
  <si>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</si>
  <si>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</si>
  <si>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</si>
  <si>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</si>
  <si>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</si>
  <si>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</si>
  <si>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</si>
  <si>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</si>
  <si>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</si>
  <si>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</si>
  <si>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</si>
  <si>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</si>
  <si>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</si>
  <si>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</si>
  <si>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</si>
  <si>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</si>
  <si>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</si>
  <si>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</si>
  <si>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</si>
  <si>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</si>
  <si>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</si>
  <si>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</si>
  <si>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</si>
  <si>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</si>
  <si>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</si>
  <si>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</si>
  <si>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</si>
  <si>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</si>
  <si>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</si>
  <si>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</si>
  <si>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</si>
  <si>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</si>
  <si>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</si>
  <si>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</si>
  <si>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</si>
  <si>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</si>
  <si>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</si>
  <si>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</si>
  <si>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</si>
  <si>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</si>
  <si>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</si>
  <si>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</si>
  <si>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</si>
  <si>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</si>
  <si>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</si>
  <si>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</si>
  <si>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</si>
  <si>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</si>
  <si>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</si>
  <si>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</si>
  <si>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</si>
  <si>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</si>
  <si>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</si>
  <si>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</si>
  <si>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</si>
  <si>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</si>
  <si>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</si>
  <si>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</si>
  <si>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</si>
  <si>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</si>
  <si>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</si>
  <si>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</si>
  <si>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</si>
  <si>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</si>
  <si>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</si>
  <si>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</si>
  <si>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</si>
  <si>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</si>
  <si>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</si>
  <si>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</si>
  <si>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</si>
  <si>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</si>
  <si>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</si>
  <si>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</si>
  <si>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</si>
  <si>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</si>
  <si>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</si>
  <si>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</si>
  <si>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</si>
  <si>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</si>
  <si>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</si>
  <si>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</si>
  <si>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</si>
  <si>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</si>
  <si>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</si>
  <si>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</si>
  <si>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</si>
  <si>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</si>
  <si>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</si>
  <si>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</si>
  <si>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</si>
  <si>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</si>
  <si>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</si>
  <si>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</si>
  <si>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</si>
  <si>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</si>
  <si>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</si>
  <si>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</si>
  <si>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</si>
  <si>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</si>
  <si>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</si>
  <si>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</si>
  <si>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</si>
  <si>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</si>
  <si>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</si>
  <si>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</si>
  <si>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</si>
  <si>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</si>
  <si>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</si>
  <si>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</si>
  <si>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</si>
  <si>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</si>
  <si>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</si>
  <si>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</si>
  <si>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</si>
  <si>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</si>
  <si>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</si>
  <si>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</si>
  <si>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</si>
  <si>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</si>
  <si>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</si>
  <si>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</si>
  <si>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</si>
  <si>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</si>
  <si>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</si>
  <si>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</si>
  <si>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</si>
  <si>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</si>
  <si>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</si>
  <si>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</si>
  <si>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</si>
  <si>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</si>
  <si>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</si>
  <si>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</si>
  <si>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</si>
  <si>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</si>
  <si>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</si>
  <si>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</si>
  <si>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</si>
  <si>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</si>
  <si>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</si>
  <si>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</si>
  <si>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</si>
  <si>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</si>
  <si>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</si>
  <si>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</si>
  <si>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</si>
  <si>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</si>
  <si>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</si>
  <si>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</si>
  <si>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</si>
  <si>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</si>
  <si>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</si>
  <si>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</si>
  <si>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</si>
  <si>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</si>
  <si>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</si>
  <si>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</si>
  <si>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</si>
  <si>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</si>
  <si>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</si>
  <si>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</si>
  <si>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</si>
  <si>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</si>
  <si>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</si>
  <si>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</si>
  <si>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</si>
  <si>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</si>
  <si>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</si>
  <si>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</si>
  <si>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</si>
  <si>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</si>
  <si>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</si>
  <si>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</si>
  <si>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</si>
  <si>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</si>
  <si>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</si>
  <si>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</si>
  <si>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</si>
  <si>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</si>
  <si>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</si>
  <si>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</si>
  <si>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</si>
  <si>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</si>
  <si>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</si>
  <si>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</si>
  <si>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</si>
  <si>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</si>
  <si>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</si>
  <si>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</si>
  <si>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</si>
  <si>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</si>
  <si>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</si>
  <si>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</si>
  <si>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</si>
  <si>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</si>
  <si>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</si>
  <si>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</si>
  <si>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</si>
  <si>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</si>
  <si>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</si>
  <si>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</si>
  <si>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</si>
  <si>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</si>
  <si>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</si>
  <si>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</si>
  <si>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</si>
  <si>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</si>
  <si>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</si>
  <si>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</si>
  <si>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</si>
  <si>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</si>
  <si>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</si>
  <si>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</si>
  <si>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</si>
  <si>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</si>
  <si>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</si>
  <si>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</si>
  <si>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</si>
  <si>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</si>
  <si>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</si>
  <si>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</si>
  <si>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</si>
  <si>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</si>
  <si>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</si>
  <si>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</si>
  <si>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</si>
  <si>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</si>
  <si>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</si>
  <si>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</si>
  <si>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</si>
  <si>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</si>
  <si>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</si>
  <si>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</si>
  <si>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</si>
  <si>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</si>
  <si>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</si>
  <si>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</si>
  <si>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</si>
  <si>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</si>
  <si>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</si>
  <si>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</si>
  <si>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</si>
  <si>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</si>
  <si>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</si>
  <si>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</si>
  <si>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</si>
  <si>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</si>
  <si>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</si>
  <si>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</si>
  <si>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</si>
  <si>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</si>
  <si>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</si>
  <si>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</si>
  <si>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</si>
  <si>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</si>
  <si>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</si>
  <si>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</si>
  <si>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</si>
  <si>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</si>
  <si>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</si>
  <si>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</si>
  <si>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</si>
  <si>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</si>
  <si>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</si>
  <si>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</si>
  <si>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</si>
  <si>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</si>
  <si>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</si>
  <si>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</si>
  <si>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</si>
  <si>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</si>
  <si>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</si>
  <si>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</si>
  <si>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</si>
  <si>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</si>
  <si>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</si>
  <si>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</si>
  <si>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</si>
  <si>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</si>
  <si>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</si>
  <si>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</si>
  <si>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</si>
  <si>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</si>
  <si>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</si>
  <si>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</si>
  <si>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</si>
  <si>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</si>
  <si>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</si>
  <si>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</si>
  <si>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</si>
  <si>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</si>
  <si>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</si>
  <si>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</si>
  <si>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</si>
  <si>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</si>
  <si>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</si>
  <si>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</si>
  <si>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</si>
  <si>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</si>
  <si>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</si>
  <si>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</si>
  <si>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</si>
  <si>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</si>
  <si>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</si>
  <si>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</si>
  <si>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</si>
  <si>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</si>
  <si>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</si>
  <si>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</si>
  <si>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</si>
  <si>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</si>
  <si>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</si>
  <si>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</si>
  <si>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</si>
  <si>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</si>
  <si>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</si>
  <si>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</si>
  <si>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</si>
  <si>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</si>
  <si>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</si>
  <si>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</si>
  <si>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</si>
  <si>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</si>
  <si>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</si>
  <si>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</si>
  <si>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</si>
  <si>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</si>
  <si>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</si>
  <si>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</si>
  <si>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</si>
  <si>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</si>
  <si>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</si>
  <si>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</si>
  <si>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</si>
  <si>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</si>
  <si>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</si>
  <si>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</si>
  <si>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</si>
  <si>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</si>
  <si>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</si>
  <si>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</si>
  <si>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</si>
  <si>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</si>
  <si>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</si>
  <si>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</si>
  <si>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</si>
  <si>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</si>
  <si>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</si>
  <si>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</si>
  <si>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</si>
  <si>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</si>
  <si>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</si>
  <si>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</si>
  <si>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</si>
  <si>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</si>
  <si>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</si>
  <si>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</si>
  <si>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</si>
  <si>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</si>
  <si>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</si>
  <si>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</si>
  <si>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</si>
  <si>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</si>
  <si>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</si>
  <si>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</si>
  <si>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</si>
  <si>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</si>
  <si>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</si>
  <si>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</si>
  <si>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</si>
  <si>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</si>
  <si>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</si>
  <si>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</si>
  <si>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</si>
  <si>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</si>
  <si>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</si>
  <si>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</si>
  <si>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</si>
  <si>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</si>
  <si>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</si>
  <si>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</si>
  <si>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</si>
  <si>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</si>
  <si>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</si>
  <si>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</si>
  <si>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</si>
  <si>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</si>
  <si>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</si>
  <si>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</si>
  <si>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</si>
  <si>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</si>
  <si>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</si>
  <si>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</si>
  <si>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</si>
  <si>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</si>
  <si>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</si>
  <si>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</si>
  <si>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</si>
  <si>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</si>
  <si>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</si>
  <si>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</si>
  <si>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</si>
  <si>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</si>
  <si>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</si>
  <si>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</si>
  <si>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</si>
  <si>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</si>
  <si>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</si>
  <si>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</si>
  <si>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</si>
  <si>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</si>
  <si>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</si>
  <si>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</si>
  <si>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</si>
  <si>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</si>
  <si>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</si>
  <si>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</si>
  <si>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</si>
  <si>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</si>
  <si>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</si>
  <si>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</si>
  <si>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</si>
  <si>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</si>
  <si>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</si>
  <si>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</si>
  <si>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</si>
  <si>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</si>
  <si>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</si>
  <si>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</si>
  <si>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</si>
  <si>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</si>
  <si>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</si>
  <si>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</si>
  <si>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</si>
  <si>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</si>
  <si>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</si>
  <si>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</si>
  <si>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</si>
  <si>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</si>
  <si>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</si>
  <si>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</si>
  <si>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</si>
  <si>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</si>
  <si>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</si>
  <si>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</si>
  <si>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</si>
  <si>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</si>
  <si>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</si>
  <si>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</si>
  <si>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</si>
  <si>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</si>
  <si>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</si>
  <si>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</si>
  <si>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</si>
  <si>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</si>
  <si>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</si>
  <si>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</si>
  <si>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</si>
  <si>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</si>
  <si>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</si>
  <si>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</si>
  <si>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</si>
  <si>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</si>
  <si>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</si>
  <si>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</si>
  <si>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</si>
  <si>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</si>
  <si>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</si>
  <si>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</si>
  <si>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</si>
  <si>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</si>
  <si>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</si>
  <si>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</si>
  <si>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</si>
  <si>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</si>
  <si>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</si>
  <si>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</si>
  <si>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</si>
  <si>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</si>
  <si>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</si>
  <si>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</si>
  <si>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</si>
  <si>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</si>
  <si>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</si>
  <si>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</si>
  <si>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</si>
  <si>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</si>
  <si>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</si>
  <si>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</si>
  <si>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</si>
  <si>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</si>
  <si>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</si>
  <si>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</si>
  <si>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</si>
  <si>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</si>
  <si>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</si>
  <si>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</si>
  <si>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</si>
  <si>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</si>
  <si>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</si>
  <si>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</si>
  <si>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</si>
  <si>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</si>
  <si>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</si>
  <si>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</si>
  <si>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</si>
  <si>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</si>
  <si>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</si>
  <si>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</si>
  <si>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</si>
  <si>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</si>
  <si>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</si>
  <si>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</si>
  <si>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</si>
  <si>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</si>
  <si>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</si>
  <si>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</si>
  <si>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</si>
  <si>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</si>
  <si>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</si>
  <si>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</si>
  <si>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</si>
  <si>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</si>
  <si>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</si>
  <si>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</si>
  <si>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</si>
  <si>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</si>
  <si>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</si>
  <si>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</si>
  <si>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</si>
  <si>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</si>
  <si>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</si>
  <si>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</si>
  <si>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</si>
  <si>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</si>
  <si>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</si>
  <si>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</si>
  <si>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</si>
  <si>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</si>
  <si>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</si>
  <si>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</si>
  <si>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</si>
  <si>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</si>
  <si>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</si>
  <si>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</si>
  <si>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</si>
  <si>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</si>
  <si>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</si>
  <si>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</si>
  <si>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</si>
  <si>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</si>
  <si>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</si>
  <si>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</si>
  <si>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</si>
  <si>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</si>
  <si>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</si>
  <si>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</si>
  <si>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</si>
  <si>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</si>
  <si>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</si>
  <si>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</si>
  <si>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</si>
  <si>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</si>
  <si>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</si>
  <si>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</si>
  <si>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</si>
  <si>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</si>
  <si>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</si>
  <si>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</si>
  <si>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</si>
  <si>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</si>
  <si>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</si>
  <si>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</si>
  <si>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</si>
  <si>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</si>
  <si>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</si>
  <si>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</si>
  <si>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</si>
  <si>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</si>
  <si>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</si>
  <si>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</si>
  <si>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</si>
  <si>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</si>
  <si>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</si>
  <si>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</si>
  <si>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</si>
  <si>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</si>
  <si>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</si>
  <si>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</si>
  <si>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</si>
  <si>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</si>
  <si>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</si>
  <si>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</si>
  <si>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</si>
  <si>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</si>
  <si>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</si>
  <si>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</si>
  <si>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</si>
  <si>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</si>
  <si>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</si>
  <si>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</si>
  <si>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</si>
  <si>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</si>
  <si>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</si>
  <si>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</si>
  <si>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</si>
  <si>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</si>
  <si>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</si>
  <si>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</si>
  <si>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</si>
  <si>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</si>
  <si>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</si>
  <si>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</si>
  <si>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</si>
  <si>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</si>
  <si>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</si>
  <si>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</si>
  <si>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</si>
  <si>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</si>
  <si>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</si>
  <si>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</si>
  <si>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</si>
  <si>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</si>
  <si>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</si>
  <si>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</si>
  <si>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</si>
  <si>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</si>
  <si>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</si>
  <si>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</si>
  <si>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</si>
  <si>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</si>
  <si>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</si>
  <si>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</si>
  <si>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</si>
  <si>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</si>
  <si>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</si>
  <si>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</si>
  <si>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</si>
  <si>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</si>
  <si>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</si>
  <si>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</si>
  <si>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</si>
  <si>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</si>
  <si>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</si>
  <si>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</si>
  <si>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</si>
  <si>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</si>
  <si>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</si>
  <si>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</si>
  <si>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</si>
  <si>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</si>
  <si>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</si>
  <si>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</si>
  <si>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</si>
  <si>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</si>
  <si>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</si>
  <si>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</si>
  <si>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</si>
  <si>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</si>
  <si>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</si>
  <si>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</si>
  <si>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</si>
  <si>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</si>
  <si>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</si>
  <si>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</si>
  <si>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</si>
  <si>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</si>
  <si>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</si>
  <si>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</si>
  <si>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</si>
  <si>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</si>
  <si>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</si>
  <si>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</si>
  <si>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</si>
  <si>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</si>
  <si>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</si>
  <si>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</si>
  <si>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</si>
  <si>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</si>
  <si>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</si>
  <si>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</si>
  <si>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</si>
  <si>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</si>
  <si>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</si>
  <si>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</si>
  <si>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</si>
  <si>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</si>
  <si>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</si>
  <si>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</si>
  <si>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</si>
  <si>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</si>
  <si>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</si>
  <si>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</si>
  <si>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</si>
  <si>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</si>
  <si>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</si>
  <si>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</si>
  <si>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</si>
  <si>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</si>
  <si>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</si>
  <si>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</si>
  <si>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</si>
  <si>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</si>
  <si>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</si>
  <si>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</si>
  <si>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</si>
  <si>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</si>
  <si>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</si>
  <si>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</si>
  <si>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</si>
  <si>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</si>
  <si>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</si>
  <si>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</si>
  <si>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</si>
  <si>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</si>
  <si>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</si>
  <si>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</si>
  <si>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</si>
  <si>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</si>
  <si>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</si>
  <si>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</si>
  <si>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</si>
  <si>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</si>
  <si>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</si>
  <si>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</si>
  <si>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</si>
  <si>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</si>
  <si>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</si>
  <si>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</si>
  <si>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</si>
  <si>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</si>
  <si>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</si>
  <si>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</si>
  <si>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</si>
  <si>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</si>
  <si>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</si>
  <si>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</si>
  <si>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</si>
  <si>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</si>
  <si>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</si>
  <si>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</si>
  <si>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</si>
  <si>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</si>
  <si>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</si>
  <si>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</si>
  <si>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</si>
  <si>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</si>
  <si>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</si>
  <si>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</si>
  <si>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</si>
  <si>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</si>
  <si>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</si>
  <si>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</si>
  <si>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</si>
  <si>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</si>
  <si>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</si>
  <si>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</si>
  <si>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</si>
  <si>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</si>
  <si>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</si>
  <si>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</si>
  <si>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</si>
  <si>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</si>
  <si>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</si>
  <si>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</si>
  <si>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</si>
  <si>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</si>
  <si>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</si>
  <si>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</si>
  <si>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</si>
  <si>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</si>
  <si>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</si>
  <si>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</si>
  <si>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</si>
  <si>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</si>
  <si>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</si>
  <si>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</si>
  <si>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</si>
  <si>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</si>
  <si>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</si>
  <si>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</si>
  <si>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</si>
  <si>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</si>
  <si>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</si>
  <si>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</si>
  <si>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</si>
  <si>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</si>
  <si>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</si>
  <si>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</si>
  <si>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</si>
  <si>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</si>
  <si>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</si>
  <si>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</si>
  <si>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</si>
  <si>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</si>
  <si>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</si>
  <si>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</si>
  <si>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</si>
  <si>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</si>
  <si>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</si>
  <si>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</si>
  <si>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</si>
  <si>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</si>
  <si>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</si>
  <si>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</si>
  <si>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</si>
  <si>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</si>
  <si>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</si>
  <si>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</si>
  <si>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</si>
  <si>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</si>
  <si>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</si>
  <si>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</si>
  <si>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</si>
  <si>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</si>
  <si>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</si>
  <si>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</si>
  <si>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</si>
  <si>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</si>
  <si>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</si>
  <si>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</si>
  <si>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</si>
  <si>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</si>
  <si>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</si>
  <si>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</si>
  <si>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</si>
  <si>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</si>
  <si>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</si>
  <si>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</si>
  <si>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</si>
  <si>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</si>
  <si>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</si>
  <si>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</si>
  <si>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</si>
  <si>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</si>
  <si>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</si>
  <si>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</si>
  <si>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</si>
  <si>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</si>
  <si>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</si>
  <si>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</si>
  <si>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</si>
  <si>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</si>
  <si>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</si>
  <si>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</si>
  <si>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</si>
  <si>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</si>
  <si>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</si>
  <si>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</si>
  <si>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</si>
  <si>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</si>
  <si>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</si>
  <si>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</si>
  <si>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</si>
  <si>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</si>
  <si>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</si>
  <si>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</si>
  <si>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</si>
  <si>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</si>
  <si>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</si>
  <si>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</si>
  <si>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</si>
  <si>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</si>
  <si>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</si>
  <si>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</si>
  <si>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</si>
  <si>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</si>
  <si>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</si>
  <si>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</si>
  <si>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</si>
  <si>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</si>
  <si>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</si>
  <si>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</si>
  <si>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</si>
  <si>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</si>
  <si>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</si>
  <si>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</si>
  <si>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</si>
  <si>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</si>
  <si>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</si>
  <si>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</si>
  <si>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</si>
  <si>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</si>
  <si>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</si>
  <si>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</si>
  <si>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</si>
  <si>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</si>
  <si>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</si>
  <si>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</si>
  <si>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</si>
  <si>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</si>
  <si>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</si>
  <si>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</si>
  <si>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</si>
  <si>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</si>
  <si>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</si>
  <si>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</si>
  <si>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</si>
  <si>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</si>
  <si>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</si>
  <si>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</si>
  <si>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</si>
  <si>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</si>
  <si>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</si>
  <si>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</si>
  <si>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</si>
  <si>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</si>
  <si>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</si>
  <si>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</si>
  <si>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</si>
  <si>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</si>
  <si>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</si>
  <si>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</si>
  <si>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</si>
  <si>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</si>
  <si>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</si>
  <si>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</si>
  <si>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</si>
  <si>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</si>
  <si>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</si>
  <si>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</si>
  <si>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</si>
  <si>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</si>
  <si>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</si>
  <si>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</si>
  <si>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</si>
  <si>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</si>
  <si>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</si>
  <si>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</si>
  <si>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</si>
  <si>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</si>
  <si>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</si>
  <si>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</si>
  <si>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</si>
  <si>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</si>
  <si>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</si>
  <si>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</si>
  <si>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</si>
  <si>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</si>
  <si>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</si>
  <si>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</si>
  <si>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</si>
  <si>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</si>
  <si>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</si>
  <si>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</si>
  <si>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</si>
  <si>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</si>
  <si>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</si>
  <si>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</si>
  <si>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</si>
  <si>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</si>
  <si>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</si>
  <si>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</si>
  <si>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</si>
  <si>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</si>
  <si>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</si>
  <si>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</si>
  <si>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</si>
  <si>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</si>
  <si>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</si>
  <si>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</si>
  <si>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</si>
  <si>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</si>
  <si>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</si>
  <si>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</si>
  <si>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</si>
  <si>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</si>
  <si>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</si>
  <si>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</si>
  <si>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</si>
  <si>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</si>
  <si>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</si>
  <si>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</si>
  <si>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</si>
  <si>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</si>
  <si>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</si>
  <si>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</si>
  <si>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</si>
  <si>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</si>
  <si>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</si>
  <si>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</si>
  <si>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</si>
  <si>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</si>
  <si>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</si>
  <si>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</si>
  <si>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</si>
  <si>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</si>
  <si>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</si>
  <si>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</si>
  <si>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</si>
  <si>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</si>
  <si>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</si>
  <si>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</si>
  <si>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</si>
  <si>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</si>
  <si>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</si>
  <si>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</si>
  <si>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</si>
  <si>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</si>
  <si>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</si>
  <si>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</si>
  <si>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</si>
  <si>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</si>
  <si>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</si>
  <si>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</si>
  <si>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</si>
  <si>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</si>
  <si>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</si>
  <si>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</si>
  <si>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</si>
  <si>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</si>
  <si>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</si>
  <si>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</si>
  <si>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</si>
  <si>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</si>
  <si>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</si>
  <si>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</si>
  <si>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</si>
  <si>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</si>
  <si>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</si>
  <si>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</si>
  <si>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</si>
  <si>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</si>
  <si>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</si>
  <si>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</si>
  <si>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</si>
  <si>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</si>
  <si>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</si>
  <si>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</si>
  <si>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</si>
  <si>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</si>
  <si>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</si>
  <si>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</si>
  <si>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</si>
  <si>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</si>
  <si>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</si>
  <si>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</si>
  <si>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</si>
  <si>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</si>
  <si>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</si>
  <si>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</si>
  <si>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</si>
  <si>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</si>
  <si>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</si>
  <si>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</si>
  <si>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</si>
  <si>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</si>
  <si>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</si>
  <si>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</si>
  <si>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</si>
  <si>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</si>
  <si>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</si>
  <si>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</si>
  <si>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</si>
  <si>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</si>
  <si>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</si>
  <si>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</si>
  <si>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</si>
  <si>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</si>
  <si>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</si>
  <si>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</si>
  <si>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</si>
  <si>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</si>
  <si>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</si>
  <si>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</si>
  <si>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</si>
  <si>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</si>
  <si>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</si>
  <si>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</si>
  <si>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</si>
  <si>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</si>
  <si>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</si>
  <si>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</si>
  <si>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</si>
  <si>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</si>
  <si>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</si>
  <si>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</si>
  <si>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</si>
  <si>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</si>
  <si>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</si>
  <si>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</si>
  <si>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</si>
  <si>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</si>
  <si>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</si>
  <si>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</si>
  <si>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</si>
  <si>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</si>
  <si>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</si>
  <si>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</si>
  <si>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</si>
  <si>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</si>
  <si>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</si>
  <si>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</si>
  <si>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</si>
  <si>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</si>
  <si>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</si>
  <si>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</si>
  <si>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</si>
  <si>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</si>
  <si>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</si>
  <si>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</si>
  <si>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</si>
  <si>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</si>
  <si>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</si>
  <si>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</si>
  <si>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</si>
  <si>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</si>
  <si>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</si>
  <si>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</si>
  <si>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</si>
  <si>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</si>
  <si>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</si>
  <si>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</si>
  <si>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</si>
  <si>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</si>
  <si>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</si>
  <si>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</si>
  <si>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</si>
  <si>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</si>
  <si>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</si>
  <si>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</si>
  <si>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</si>
  <si>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</si>
  <si>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</si>
  <si>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</si>
  <si>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</si>
  <si>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</si>
  <si>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</si>
  <si>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</si>
  <si>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</si>
  <si>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</si>
  <si>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</si>
  <si>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</si>
  <si>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</si>
  <si>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</si>
  <si>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</si>
  <si>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</si>
  <si>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</si>
  <si>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</si>
  <si>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</si>
  <si>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</si>
  <si>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</si>
  <si>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</si>
  <si>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</si>
  <si>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</si>
  <si>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</si>
  <si>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</si>
  <si>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</si>
  <si>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</si>
  <si>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</si>
  <si>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</si>
  <si>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</si>
  <si>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</si>
  <si>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</si>
  <si>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</si>
  <si>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</si>
  <si>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</si>
  <si>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</si>
  <si>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</si>
  <si>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</si>
  <si>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</si>
  <si>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</si>
  <si>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</si>
  <si>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</si>
  <si>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</si>
  <si>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</si>
  <si>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</si>
  <si>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</si>
  <si>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</si>
  <si>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</si>
  <si>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</si>
  <si>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</si>
  <si>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</si>
  <si>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</si>
  <si>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</si>
  <si>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</si>
  <si>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</si>
  <si>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</si>
  <si>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</si>
  <si>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</si>
  <si>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</si>
  <si>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</si>
  <si>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</si>
  <si>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</si>
  <si>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</si>
  <si>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</si>
  <si>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</si>
  <si>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</si>
  <si>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</si>
  <si>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</si>
  <si>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</si>
  <si>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</si>
  <si>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</si>
  <si>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</si>
  <si>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</si>
  <si>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</si>
  <si>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</si>
  <si>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</si>
  <si>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</si>
  <si>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</si>
  <si>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</si>
  <si>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</si>
  <si>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</si>
  <si>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</si>
  <si>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</si>
  <si>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</si>
  <si>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</si>
  <si>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</si>
  <si>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</si>
  <si>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</si>
  <si>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</si>
  <si>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</si>
  <si>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</si>
  <si>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</si>
  <si>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</si>
  <si>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</si>
  <si>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</si>
  <si>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</si>
  <si>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</si>
  <si>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</si>
  <si>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</si>
  <si>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</si>
  <si>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</si>
  <si>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</si>
  <si>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</si>
  <si>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</si>
  <si>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</si>
  <si>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</si>
  <si>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</si>
  <si>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</si>
  <si>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</si>
  <si>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</si>
  <si>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</si>
  <si>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</si>
  <si>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</si>
  <si>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</si>
  <si>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</si>
  <si>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</si>
  <si>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</si>
  <si>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</si>
  <si>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</si>
  <si>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</si>
  <si>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</si>
  <si>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</si>
  <si>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</si>
  <si>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</si>
  <si>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</si>
  <si>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</si>
  <si>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</si>
  <si>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</si>
  <si>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</si>
  <si>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</si>
  <si>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</si>
  <si>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</si>
  <si>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</si>
  <si>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</si>
  <si>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</si>
  <si>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</si>
  <si>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</si>
  <si>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</si>
  <si>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</si>
  <si>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</si>
  <si>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</si>
  <si>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</si>
  <si>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</si>
  <si>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</si>
  <si>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</si>
  <si>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</si>
  <si>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</si>
  <si>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</si>
  <si>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</si>
  <si>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</si>
  <si>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</si>
  <si>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</si>
  <si>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</si>
  <si>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</si>
  <si>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</si>
  <si>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</si>
  <si>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</si>
  <si>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</si>
  <si>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</si>
  <si>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</si>
  <si>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</si>
  <si>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</si>
  <si>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</si>
  <si>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</si>
  <si>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</si>
  <si>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</si>
  <si>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</si>
  <si>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</si>
  <si>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</si>
  <si>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</si>
  <si>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</si>
  <si>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</si>
  <si>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</si>
  <si>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</si>
  <si>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</si>
  <si>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</si>
  <si>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</si>
  <si>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</si>
  <si>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</si>
  <si>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</si>
  <si>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</si>
  <si>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</si>
  <si>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</si>
  <si>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</si>
  <si>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</si>
  <si>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</si>
  <si>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</si>
  <si>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</si>
  <si>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</si>
  <si>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</si>
  <si>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</si>
  <si>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</si>
  <si>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</si>
  <si>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</si>
  <si>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</si>
  <si>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</si>
  <si>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</si>
  <si>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</si>
  <si>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</si>
  <si>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</si>
  <si>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</si>
  <si>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</si>
  <si>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</si>
  <si>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</si>
  <si>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</si>
  <si>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</si>
  <si>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</si>
  <si>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</si>
  <si>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</si>
  <si>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</si>
  <si>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</si>
  <si>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</si>
  <si>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</si>
  <si>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</si>
  <si>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</si>
  <si>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</si>
  <si>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</si>
  <si>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</si>
  <si>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</si>
  <si>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</si>
  <si>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</si>
  <si>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</si>
  <si>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</si>
  <si>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</si>
  <si>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</si>
  <si>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</si>
  <si>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</si>
  <si>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</si>
  <si>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</si>
  <si>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</si>
  <si>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</si>
  <si>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</si>
  <si>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</si>
  <si>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</si>
  <si>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</si>
  <si>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</si>
  <si>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</si>
  <si>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</si>
  <si>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</si>
  <si>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</si>
  <si>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</si>
  <si>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</si>
  <si>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</si>
  <si>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</si>
  <si>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</si>
  <si>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</si>
  <si>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</si>
  <si>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</si>
  <si>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</si>
  <si>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</si>
  <si>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</si>
  <si>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</si>
  <si>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</si>
  <si>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</si>
  <si>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</si>
  <si>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</si>
  <si>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</si>
  <si>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</si>
  <si>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</si>
  <si>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</si>
  <si>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</si>
  <si>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</si>
  <si>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</si>
  <si>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</si>
  <si>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</si>
  <si>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</si>
  <si>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</si>
  <si>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</si>
  <si>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</si>
  <si>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</si>
  <si>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</si>
  <si>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</si>
  <si>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</si>
  <si>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</si>
  <si>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</si>
  <si>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</si>
  <si>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</si>
  <si>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</si>
  <si>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</si>
  <si>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</si>
  <si>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</si>
  <si>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</si>
  <si>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</si>
  <si>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</si>
  <si>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</si>
  <si>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</si>
  <si>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</si>
  <si>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</si>
  <si>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</si>
  <si>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</si>
  <si>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</si>
  <si>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</si>
  <si>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</si>
  <si>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</si>
  <si>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</si>
  <si>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</si>
  <si>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</si>
  <si>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</si>
  <si>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</si>
  <si>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</si>
  <si>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</si>
  <si>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</si>
  <si>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</si>
  <si>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</si>
  <si>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</si>
  <si>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</si>
  <si>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</si>
  <si>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</si>
  <si>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</si>
  <si>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</si>
  <si>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</si>
  <si>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</si>
  <si>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</si>
  <si>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</si>
  <si>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</si>
  <si>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</si>
  <si>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</si>
  <si>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</si>
  <si>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</si>
  <si>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</si>
  <si>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</si>
  <si>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</si>
  <si>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</si>
  <si>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</si>
  <si>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</si>
  <si>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</si>
  <si>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</si>
  <si>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</si>
  <si>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</si>
  <si>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</si>
  <si>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</si>
  <si>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</si>
  <si>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</si>
  <si>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</si>
  <si>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</si>
  <si>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</si>
  <si>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</si>
  <si>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</si>
  <si>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</si>
  <si>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</si>
  <si>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</si>
  <si>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</si>
  <si>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</si>
  <si>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</si>
  <si>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</si>
  <si>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</si>
  <si>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</si>
  <si>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</si>
  <si>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</si>
  <si>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</si>
  <si>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</si>
  <si>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</si>
  <si>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</si>
  <si>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</si>
  <si>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</si>
  <si>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</si>
  <si>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</si>
  <si>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</si>
  <si>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</si>
  <si>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</si>
  <si>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</si>
  <si>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</si>
  <si>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</si>
  <si>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</si>
  <si>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</si>
  <si>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</si>
  <si>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</si>
  <si>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</si>
  <si>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</si>
  <si>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</si>
  <si>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</si>
  <si>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</si>
  <si>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</si>
  <si>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</si>
  <si>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</si>
  <si>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</si>
  <si>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</si>
  <si>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</si>
  <si>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</si>
  <si>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</si>
  <si>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</si>
  <si>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</si>
  <si>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</si>
  <si>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</si>
  <si>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</si>
  <si>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</si>
  <si>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</si>
  <si>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</si>
  <si>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</si>
  <si>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</si>
  <si>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</si>
  <si>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</si>
  <si>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</si>
  <si>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</si>
  <si>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</si>
  <si>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</si>
  <si>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</si>
  <si>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</si>
  <si>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</si>
  <si>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</si>
  <si>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</si>
  <si>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</si>
  <si>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</si>
  <si>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</si>
  <si>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</si>
  <si>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</si>
  <si>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</si>
  <si>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</si>
  <si>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</si>
  <si>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</si>
  <si>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</si>
  <si>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</si>
  <si>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</si>
  <si>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</si>
  <si>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</si>
  <si>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</si>
  <si>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</si>
  <si>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</si>
  <si>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</si>
  <si>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</si>
  <si>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</si>
  <si>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</si>
  <si>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</si>
  <si>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</si>
  <si>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</si>
  <si>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</si>
  <si>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</si>
  <si>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</si>
  <si>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</si>
  <si>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</si>
  <si>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</si>
  <si>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</si>
  <si>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</si>
  <si>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</si>
  <si>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</si>
  <si>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</si>
  <si>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</si>
  <si>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</si>
  <si>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</si>
  <si>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</si>
  <si>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</si>
  <si>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</si>
  <si>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</si>
  <si>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</si>
  <si>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</si>
  <si>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</si>
  <si>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</si>
  <si>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</si>
  <si>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</si>
  <si>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</si>
  <si>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</si>
  <si>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</si>
  <si>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</si>
  <si>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</si>
  <si>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</si>
  <si>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</si>
  <si>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</si>
  <si>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</si>
  <si>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</si>
  <si>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</si>
  <si>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</si>
  <si>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</si>
  <si>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</si>
  <si>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</si>
  <si>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</si>
  <si>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</si>
  <si>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</si>
  <si>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</si>
  <si>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</si>
  <si>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</si>
  <si>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</si>
  <si>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</si>
  <si>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</si>
  <si>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</si>
  <si>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</si>
  <si>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</si>
  <si>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</si>
  <si>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</si>
  <si>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</si>
  <si>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</si>
  <si>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</si>
  <si>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</si>
  <si>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</si>
  <si>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</si>
  <si>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</si>
  <si>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</si>
  <si>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</si>
  <si>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</si>
  <si>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</si>
  <si>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</si>
  <si>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</si>
  <si>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</si>
  <si>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</si>
  <si>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</si>
  <si>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</si>
  <si>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</si>
  <si>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</si>
  <si>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</si>
  <si>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</si>
  <si>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</si>
  <si>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</si>
  <si>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</si>
  <si>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</si>
  <si>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</si>
  <si>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</si>
  <si>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</si>
  <si>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</si>
  <si>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</si>
  <si>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</si>
  <si>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</si>
  <si>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</si>
  <si>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</si>
  <si>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</si>
  <si>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</si>
  <si>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</si>
  <si>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</si>
  <si>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</si>
  <si>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</si>
  <si>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</si>
  <si>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</si>
  <si>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</si>
  <si>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</si>
  <si>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</si>
  <si>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</si>
  <si>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</si>
  <si>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</si>
  <si>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</si>
  <si>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</si>
  <si>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</si>
  <si>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</si>
  <si>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</si>
  <si>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</si>
  <si>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</si>
  <si>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</si>
  <si>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</si>
  <si>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</si>
  <si>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</si>
  <si>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</si>
  <si>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</si>
  <si>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</si>
  <si>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</si>
  <si>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</si>
  <si>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</si>
  <si>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</si>
  <si>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</si>
  <si>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</si>
  <si>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</si>
  <si>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</si>
  <si>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</si>
  <si>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</si>
  <si>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</si>
  <si>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</si>
  <si>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</si>
  <si>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</si>
  <si>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</si>
  <si>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</si>
  <si>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</si>
  <si>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</si>
  <si>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</si>
  <si>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</si>
  <si>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</si>
  <si>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</si>
  <si>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</si>
  <si>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</si>
  <si>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</si>
  <si>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</si>
  <si>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</si>
  <si>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</si>
  <si>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</si>
  <si>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</si>
  <si>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</si>
  <si>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</si>
  <si>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</si>
  <si>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</si>
  <si>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</si>
  <si>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</si>
  <si>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</si>
  <si>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</si>
  <si>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</si>
  <si>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</si>
  <si>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</si>
  <si>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</si>
  <si>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</si>
  <si>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</si>
  <si>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</si>
  <si>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</si>
  <si>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</si>
  <si>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</si>
  <si>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</si>
  <si>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</si>
  <si>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</si>
  <si>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</si>
  <si>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</si>
  <si>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</si>
  <si>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</si>
  <si>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</si>
  <si>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</si>
  <si>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</si>
  <si>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</si>
  <si>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</si>
  <si>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</si>
  <si>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</si>
  <si>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</si>
  <si>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</si>
  <si>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</si>
  <si>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</si>
  <si>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</si>
  <si>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</si>
  <si>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</si>
  <si>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</si>
  <si>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</si>
  <si>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</si>
  <si>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</si>
  <si>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</si>
  <si>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</si>
  <si>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</si>
  <si>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</si>
  <si>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</si>
  <si>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</si>
  <si>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</si>
  <si>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</si>
  <si>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</si>
  <si>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</si>
  <si>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</si>
  <si>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</si>
  <si>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</si>
  <si>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</si>
  <si>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</si>
  <si>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</si>
  <si>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</si>
  <si>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</si>
  <si>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</si>
  <si>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</si>
  <si>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</si>
  <si>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</si>
  <si>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</si>
  <si>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</si>
  <si>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</si>
  <si>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</si>
  <si>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</si>
  <si>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</si>
  <si>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</si>
  <si>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</si>
  <si>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</si>
  <si>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</si>
  <si>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</si>
  <si>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</si>
  <si>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</si>
  <si>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</si>
  <si>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</si>
  <si>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</si>
  <si>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</si>
  <si>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</si>
  <si>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</si>
  <si>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</si>
  <si>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</si>
  <si>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</si>
  <si>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</si>
  <si>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</si>
  <si>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</si>
  <si>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</si>
  <si>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</si>
  <si>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</si>
  <si>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</si>
  <si>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</si>
  <si>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</si>
  <si>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</si>
  <si>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</si>
  <si>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</si>
  <si>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</si>
  <si>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</si>
  <si>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</si>
  <si>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</si>
  <si>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</si>
  <si>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</si>
  <si>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</si>
  <si>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</si>
  <si>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</si>
  <si>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</si>
  <si>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</si>
  <si>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</si>
  <si>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</si>
  <si>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</si>
  <si>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</si>
  <si>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</si>
  <si>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</si>
  <si>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</si>
  <si>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</si>
  <si>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</si>
  <si>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</si>
  <si>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</si>
  <si>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</si>
  <si>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</si>
  <si>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</si>
  <si>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</si>
  <si>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</si>
  <si>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</si>
  <si>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</si>
  <si>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</si>
  <si>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</si>
  <si>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</si>
  <si>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</si>
  <si>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</si>
  <si>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</si>
  <si>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</si>
  <si>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</si>
  <si>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</si>
  <si>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</si>
  <si>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</si>
  <si>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</si>
  <si>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</si>
  <si>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</si>
  <si>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</si>
  <si>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</si>
  <si>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</si>
  <si>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</si>
  <si>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</si>
  <si>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</si>
  <si>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</si>
  <si>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</si>
  <si>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</si>
  <si>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</si>
  <si>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</si>
  <si>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</si>
  <si>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</si>
  <si>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</si>
  <si>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</si>
  <si>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</si>
  <si>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</si>
  <si>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</si>
  <si>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</si>
  <si>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</si>
  <si>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</si>
  <si>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</si>
  <si>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</si>
  <si>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</si>
  <si>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</si>
  <si>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</si>
  <si>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</si>
  <si>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</si>
  <si>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</si>
  <si>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</si>
  <si>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</si>
  <si>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</si>
  <si>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</si>
  <si>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</si>
  <si>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</si>
  <si>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</si>
  <si>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</si>
  <si>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</si>
  <si>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</si>
  <si>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</si>
  <si>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</si>
  <si>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</si>
  <si>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</si>
  <si>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</si>
  <si>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</si>
  <si>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</si>
  <si>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</si>
  <si>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</si>
  <si>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</si>
  <si>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</si>
  <si>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</si>
  <si>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</si>
  <si>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</si>
  <si>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</si>
  <si>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</si>
  <si>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</si>
  <si>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</si>
  <si>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</si>
  <si>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</si>
  <si>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</si>
  <si>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</si>
  <si>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</si>
  <si>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</si>
  <si>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</si>
  <si>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</si>
  <si>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</si>
  <si>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</si>
  <si>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</si>
  <si>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</si>
  <si>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</si>
  <si>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</si>
  <si>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</si>
  <si>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</si>
  <si>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</si>
  <si>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</si>
  <si>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</si>
  <si>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</si>
  <si>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</si>
  <si>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</si>
  <si>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</si>
  <si>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</si>
  <si>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</si>
  <si>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</si>
  <si>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</si>
  <si>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</si>
  <si>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</si>
  <si>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</si>
  <si>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</si>
  <si>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</si>
  <si>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</si>
  <si>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</si>
  <si>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</si>
  <si>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</si>
  <si>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</si>
  <si>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</si>
  <si>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</si>
  <si>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</si>
  <si>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</si>
  <si>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</si>
  <si>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</si>
  <si>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</si>
  <si>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</si>
  <si>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</si>
  <si>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</si>
  <si>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</si>
  <si>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</si>
  <si>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</si>
  <si>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</si>
  <si>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</si>
  <si>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</si>
  <si>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</si>
  <si>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</si>
  <si>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</si>
  <si>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</si>
  <si>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</si>
  <si>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</si>
  <si>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</si>
  <si>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</si>
  <si>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</si>
  <si>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</si>
  <si>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</si>
  <si>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</si>
  <si>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</si>
  <si>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</si>
  <si>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</si>
  <si>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</si>
  <si>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</si>
  <si>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</si>
  <si>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</si>
  <si>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</si>
  <si>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</si>
  <si>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</si>
  <si>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</si>
  <si>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</si>
  <si>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</si>
  <si>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</si>
  <si>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</si>
  <si>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</si>
  <si>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</si>
  <si>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</si>
  <si>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</si>
  <si>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</si>
  <si>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</si>
  <si>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</si>
  <si>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</si>
  <si>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</si>
  <si>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</si>
  <si>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</si>
  <si>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</si>
  <si>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</si>
  <si>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</si>
  <si>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</si>
  <si>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</si>
  <si>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</si>
  <si>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</si>
  <si>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</si>
  <si>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</si>
  <si>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</si>
  <si>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</si>
  <si>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</si>
  <si>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</si>
  <si>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</si>
  <si>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</si>
  <si>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</si>
  <si>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</si>
  <si>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</si>
  <si>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</si>
  <si>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</si>
  <si>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</si>
  <si>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</si>
  <si>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</si>
  <si>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</si>
  <si>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</si>
  <si>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</si>
  <si>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</si>
  <si>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</si>
  <si>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</si>
  <si>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</si>
  <si>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</si>
  <si>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</si>
  <si>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</si>
  <si>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</si>
  <si>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</si>
  <si>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</si>
  <si>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</si>
  <si>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</si>
  <si>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</si>
  <si>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</si>
  <si>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</si>
  <si>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</si>
  <si>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</si>
  <si>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</si>
  <si>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</si>
  <si>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</si>
  <si>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</si>
  <si>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</si>
  <si>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</si>
  <si>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</si>
  <si>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</si>
  <si>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</si>
  <si>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</si>
  <si>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</si>
  <si>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</si>
  <si>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</si>
  <si>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</si>
  <si>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</si>
  <si>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</si>
  <si>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</si>
  <si>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</si>
  <si>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</si>
  <si>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</si>
  <si>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</si>
  <si>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</si>
  <si>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</si>
  <si>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</si>
  <si>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</si>
  <si>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</si>
  <si>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</si>
  <si>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</si>
  <si>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</si>
  <si>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</si>
  <si>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</si>
  <si>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</si>
  <si>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</si>
  <si>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</si>
  <si>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</si>
  <si>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</si>
  <si>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</si>
  <si>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</si>
  <si>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</si>
  <si>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</si>
  <si>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</si>
  <si>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</si>
  <si>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</si>
  <si>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</si>
  <si>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</si>
  <si>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</si>
  <si>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</si>
  <si>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</si>
  <si>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</si>
  <si>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</si>
  <si>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</si>
  <si>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</si>
  <si>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</si>
  <si>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</si>
  <si>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</si>
  <si>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</si>
  <si>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</si>
  <si>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</si>
  <si>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</si>
  <si>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</si>
  <si>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</si>
  <si>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</si>
  <si>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</si>
  <si>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</si>
  <si>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</si>
  <si>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</si>
  <si>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</si>
  <si>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</si>
  <si>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</si>
  <si>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</si>
  <si>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</si>
  <si>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</si>
  <si>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</si>
  <si>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</si>
  <si>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</si>
  <si>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</si>
  <si>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</si>
  <si>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</si>
  <si>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</si>
  <si>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</si>
  <si>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</si>
  <si>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</si>
  <si>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</si>
  <si>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</si>
  <si>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</si>
  <si>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</si>
  <si>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</si>
  <si>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</si>
  <si>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</si>
  <si>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</si>
  <si>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</si>
  <si>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</si>
  <si>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</si>
  <si>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</si>
  <si>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</si>
  <si>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</si>
  <si>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</si>
  <si>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</si>
  <si>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</si>
  <si>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</si>
  <si>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</si>
  <si>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</si>
  <si>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</si>
  <si>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</si>
  <si>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</si>
  <si>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</si>
  <si>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</si>
  <si>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</si>
  <si>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</si>
  <si>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</si>
  <si>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</si>
  <si>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</si>
  <si>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</si>
  <si>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</si>
  <si>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</si>
  <si>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</si>
  <si>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</si>
  <si>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</si>
  <si>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</si>
  <si>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</si>
  <si>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</si>
  <si>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</si>
  <si>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</si>
  <si>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</si>
  <si>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</si>
  <si>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</si>
  <si>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</si>
  <si>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</si>
  <si>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</si>
  <si>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</si>
  <si>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</si>
  <si>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</si>
  <si>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</si>
  <si>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</si>
  <si>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</si>
  <si>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</si>
  <si>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</si>
  <si>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</si>
  <si>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</si>
  <si>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</si>
  <si>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</si>
  <si>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</si>
  <si>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</si>
  <si>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</si>
  <si>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</si>
  <si>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</si>
  <si>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</si>
  <si>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</si>
  <si>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</si>
  <si>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</si>
  <si>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</si>
  <si>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</si>
  <si>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</si>
  <si>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</si>
  <si>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</si>
  <si>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</si>
  <si>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</si>
  <si>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</si>
  <si>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</si>
  <si>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</si>
  <si>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</si>
  <si>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</si>
  <si>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</si>
  <si>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</si>
  <si>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</si>
  <si>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</si>
  <si>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</si>
  <si>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</si>
  <si>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</si>
  <si>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</si>
  <si>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</si>
  <si>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</si>
  <si>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</si>
  <si>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</si>
  <si>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</si>
  <si>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</si>
  <si>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</si>
  <si>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</si>
  <si>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</si>
  <si>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</si>
  <si>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</si>
  <si>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</si>
  <si>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</si>
  <si>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</si>
  <si>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</si>
  <si>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</si>
  <si>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</si>
  <si>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</si>
  <si>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</si>
  <si>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</si>
  <si>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</si>
  <si>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</si>
  <si>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</si>
  <si>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</si>
  <si>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</si>
  <si>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</si>
  <si>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</si>
  <si>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</si>
  <si>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</si>
  <si>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</si>
  <si>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</si>
  <si>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</si>
  <si>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</si>
  <si>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</si>
  <si>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</si>
  <si>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</si>
  <si>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</si>
  <si>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</si>
  <si>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</si>
  <si>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</si>
  <si>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</si>
  <si>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</si>
  <si>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</si>
  <si>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</si>
  <si>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</si>
  <si>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</si>
  <si>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</si>
  <si>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</si>
  <si>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</si>
  <si>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</si>
  <si>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</si>
  <si>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</si>
  <si>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</si>
  <si>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</si>
  <si>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</si>
  <si>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</si>
  <si>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</si>
  <si>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</si>
  <si>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</si>
  <si>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</si>
  <si>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</si>
  <si>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</si>
  <si>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</si>
  <si>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</si>
  <si>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</si>
  <si>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</si>
  <si>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</si>
  <si>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</si>
  <si>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</si>
  <si>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</si>
  <si>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</si>
  <si>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</si>
  <si>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</si>
  <si>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</si>
  <si>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</si>
  <si>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</si>
  <si>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</si>
  <si>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</si>
  <si>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</si>
  <si>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</si>
  <si>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</si>
  <si>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</si>
  <si>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</si>
  <si>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</si>
  <si>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</si>
  <si>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</si>
  <si>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</si>
  <si>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</si>
  <si>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</si>
  <si>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</si>
  <si>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</si>
  <si>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</si>
  <si>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</si>
  <si>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</si>
  <si>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</si>
  <si>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</si>
  <si>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</si>
  <si>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</si>
  <si>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</si>
  <si>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</si>
  <si>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</si>
  <si>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</si>
  <si>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</si>
  <si>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</si>
  <si>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</si>
  <si>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</si>
  <si>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</si>
  <si>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</si>
  <si>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</si>
  <si>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</si>
  <si>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</si>
  <si>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</si>
  <si>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</si>
  <si>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</si>
  <si>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</si>
  <si>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</si>
  <si>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</si>
  <si>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</si>
  <si>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</si>
  <si>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</si>
  <si>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</si>
  <si>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</si>
  <si>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</si>
  <si>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</si>
  <si>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</si>
  <si>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</si>
  <si>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</si>
  <si>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</si>
  <si>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</si>
  <si>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</si>
  <si>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</si>
  <si>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</si>
  <si>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</si>
  <si>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</si>
  <si>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</si>
  <si>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</si>
  <si>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</si>
  <si>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</si>
  <si>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</si>
  <si>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</si>
  <si>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</si>
  <si>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</si>
  <si>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</si>
  <si>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</si>
  <si>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</si>
  <si>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</si>
  <si>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</si>
  <si>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</si>
  <si>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</si>
  <si>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</si>
  <si>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</si>
  <si>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</si>
  <si>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</si>
  <si>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</si>
  <si>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</si>
  <si>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</si>
  <si>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</si>
  <si>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</si>
  <si>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</si>
  <si>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</si>
  <si>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</si>
  <si>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</si>
  <si>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</si>
  <si>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</si>
  <si>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</si>
  <si>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</si>
  <si>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</si>
  <si>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</si>
  <si>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</si>
  <si>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</si>
  <si>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</si>
  <si>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</si>
  <si>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</si>
  <si>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</si>
  <si>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</si>
  <si>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</si>
  <si>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</si>
  <si>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</si>
  <si>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</si>
  <si>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</si>
  <si>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</si>
  <si>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</si>
  <si>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</si>
  <si>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</si>
  <si>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</si>
  <si>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</si>
  <si>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</si>
  <si>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</si>
  <si>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</si>
  <si>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</si>
  <si>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</si>
  <si>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</si>
  <si>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</si>
  <si>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</si>
  <si>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</si>
  <si>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</si>
  <si>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</si>
  <si>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</si>
  <si>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</si>
  <si>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</si>
  <si>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</si>
  <si>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</si>
  <si>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</si>
  <si>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</si>
  <si>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</si>
  <si>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</si>
  <si>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</si>
  <si>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</si>
  <si>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</si>
  <si>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</si>
  <si>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</si>
  <si>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</si>
  <si>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</si>
  <si>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</si>
  <si>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</si>
  <si>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</si>
  <si>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</si>
  <si>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</si>
  <si>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</si>
  <si>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</si>
  <si>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</si>
  <si>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</si>
  <si>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</si>
  <si>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</si>
  <si>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</si>
  <si>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</si>
  <si>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</si>
  <si>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</si>
  <si>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</si>
  <si>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</si>
  <si>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</si>
  <si>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</si>
  <si>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</si>
  <si>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</si>
  <si>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</si>
  <si>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</si>
  <si>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</si>
  <si>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</si>
  <si>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</si>
  <si>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</si>
  <si>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</si>
  <si>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</si>
  <si>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</si>
  <si>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</si>
  <si>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</si>
  <si>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</si>
  <si>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</si>
  <si>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</si>
  <si>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</si>
  <si>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</si>
  <si>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</si>
  <si>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</si>
  <si>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</si>
  <si>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</si>
  <si>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</si>
  <si>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</si>
  <si>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</si>
  <si>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</si>
  <si>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</si>
  <si>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</si>
  <si>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</si>
  <si>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</si>
  <si>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</si>
  <si>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</si>
  <si>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</si>
  <si>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</si>
  <si>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</si>
  <si>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</si>
  <si>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</si>
  <si>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</si>
  <si>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</si>
  <si>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</si>
  <si>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</si>
  <si>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</si>
  <si>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</si>
  <si>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</si>
  <si>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</si>
  <si>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</si>
  <si>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</si>
  <si>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</si>
  <si>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</si>
  <si>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</si>
  <si>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</si>
  <si>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</si>
  <si>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</si>
  <si>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</si>
  <si>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</si>
  <si>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</si>
  <si>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</si>
  <si>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</si>
  <si>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</si>
  <si>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</si>
  <si>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</si>
  <si>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</si>
  <si>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</si>
  <si>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</si>
  <si>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</si>
  <si>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</si>
  <si>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</si>
  <si>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</si>
  <si>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</si>
  <si>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</si>
  <si>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</si>
  <si>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</si>
  <si>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</si>
  <si>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</si>
  <si>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</si>
  <si>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</si>
  <si>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</si>
  <si>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</si>
  <si>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</si>
  <si>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</si>
  <si>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</si>
  <si>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</si>
  <si>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</si>
  <si>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</si>
  <si>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</si>
  <si>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</si>
  <si>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</si>
  <si>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</si>
  <si>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</si>
  <si>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</si>
  <si>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</si>
  <si>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</si>
  <si>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</si>
  <si>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</si>
  <si>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</si>
  <si>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</si>
  <si>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</si>
  <si>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</si>
  <si>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</si>
  <si>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</si>
  <si>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</si>
  <si>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</si>
  <si>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</si>
  <si>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</si>
  <si>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</si>
  <si>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</si>
  <si>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</si>
  <si>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</si>
  <si>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</si>
  <si>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</si>
  <si>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</si>
  <si>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</si>
  <si>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</si>
  <si>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</si>
  <si>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</si>
  <si>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</si>
  <si>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</si>
  <si>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</si>
  <si>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</si>
  <si>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</si>
  <si>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</si>
  <si>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</si>
  <si>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</si>
  <si>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</si>
  <si>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</si>
  <si>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</si>
  <si>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</si>
  <si>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</si>
  <si>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</si>
  <si>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</si>
  <si>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</si>
  <si>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</si>
  <si>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</si>
  <si>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</si>
  <si>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</si>
  <si>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</si>
  <si>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</si>
  <si>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</si>
  <si>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</si>
  <si>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</si>
  <si>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</si>
  <si>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</si>
  <si>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</si>
  <si>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</si>
  <si>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</si>
  <si>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</si>
  <si>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</si>
  <si>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</si>
  <si>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</si>
  <si>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</si>
  <si>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</si>
  <si>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</si>
  <si>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</si>
  <si>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</si>
  <si>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</si>
  <si>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</si>
  <si>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</si>
  <si>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</si>
  <si>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</si>
  <si>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</si>
  <si>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</si>
  <si>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</si>
  <si>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</si>
  <si>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</si>
  <si>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</si>
  <si>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</si>
  <si>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</si>
  <si>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</si>
  <si>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</si>
  <si>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</si>
  <si>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</si>
  <si>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</si>
  <si>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</si>
  <si>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</si>
  <si>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</si>
  <si>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</si>
  <si>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</si>
  <si>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</si>
  <si>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</si>
  <si>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</si>
  <si>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</si>
  <si>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</si>
  <si>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</si>
  <si>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</si>
  <si>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</si>
  <si>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</si>
  <si>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</si>
  <si>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</si>
  <si>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</si>
  <si>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</si>
  <si>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</si>
  <si>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</si>
  <si>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</si>
  <si>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</si>
  <si>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</si>
  <si>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</si>
  <si>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</si>
  <si>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</si>
  <si>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</si>
  <si>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</si>
  <si>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</si>
  <si>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</si>
  <si>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</si>
  <si>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</si>
  <si>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</si>
  <si>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</si>
  <si>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</si>
  <si>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</si>
  <si>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</si>
  <si>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</si>
  <si>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</si>
  <si>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</si>
  <si>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</si>
  <si>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</si>
  <si>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</si>
  <si>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</si>
  <si>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</si>
  <si>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</si>
  <si>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</si>
  <si>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</si>
  <si>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</si>
  <si>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</si>
  <si>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</si>
  <si>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</si>
  <si>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</si>
  <si>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</si>
  <si>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</si>
  <si>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</si>
  <si>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</si>
  <si>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</si>
  <si>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</si>
  <si>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</si>
  <si>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</si>
  <si>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</si>
  <si>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</si>
  <si>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</si>
  <si>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</si>
  <si>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</si>
  <si>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</si>
  <si>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</si>
  <si>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</si>
  <si>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</si>
  <si>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</si>
  <si>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</si>
  <si>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</si>
  <si>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</si>
  <si>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</si>
  <si>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</si>
  <si>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</si>
  <si>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</si>
  <si>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</si>
  <si>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</si>
  <si>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</si>
  <si>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</si>
  <si>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</si>
  <si>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</si>
  <si>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</si>
  <si>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</si>
  <si>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</si>
  <si>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</si>
  <si>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</si>
  <si>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</si>
  <si>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</si>
  <si>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</si>
  <si>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</si>
  <si>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</si>
  <si>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</si>
  <si>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</si>
  <si>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</si>
  <si>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</si>
  <si>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</si>
  <si>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</si>
  <si>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</si>
  <si>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</si>
  <si>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</si>
  <si>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</si>
  <si>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</si>
  <si>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</si>
  <si>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</si>
  <si>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</si>
  <si>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</si>
  <si>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</si>
  <si>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</si>
  <si>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</si>
  <si>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</si>
  <si>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</si>
  <si>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</si>
  <si>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</si>
  <si>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</si>
  <si>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</si>
  <si>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</si>
  <si>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</si>
  <si>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</si>
  <si>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</si>
  <si>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</si>
  <si>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</si>
  <si>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</si>
  <si>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</si>
  <si>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</si>
  <si>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</si>
  <si>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</si>
  <si>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</si>
  <si>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</si>
  <si>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</si>
  <si>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</si>
  <si>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</si>
  <si>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</si>
  <si>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</si>
  <si>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</si>
  <si>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</si>
  <si>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</si>
  <si>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</si>
  <si>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</si>
  <si>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</si>
  <si>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</si>
  <si>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</si>
  <si>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</si>
  <si>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</si>
  <si>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</si>
  <si>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</si>
  <si>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</si>
  <si>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</si>
  <si>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</si>
  <si>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</si>
  <si>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</si>
  <si>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</si>
  <si>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</si>
  <si>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</si>
  <si>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</si>
  <si>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</si>
  <si>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</si>
  <si>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</si>
  <si>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</si>
  <si>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</si>
  <si>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</si>
  <si>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</si>
  <si>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</si>
  <si>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</si>
  <si>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</si>
  <si>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</si>
  <si>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</si>
  <si>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</si>
  <si>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</si>
  <si>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</si>
  <si>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</si>
  <si>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</si>
  <si>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</si>
  <si>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</si>
  <si>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</si>
  <si>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</si>
  <si>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</si>
  <si>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</si>
  <si>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</si>
  <si>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</si>
  <si>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</si>
  <si>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</si>
  <si>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</si>
  <si>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</si>
  <si>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</si>
  <si>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</si>
  <si>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</si>
  <si>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</si>
  <si>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</si>
  <si>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</si>
  <si>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</si>
  <si>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</si>
  <si>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</si>
  <si>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</si>
  <si>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</si>
  <si>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</si>
  <si>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</si>
  <si>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</si>
  <si>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</si>
  <si>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</si>
  <si>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</si>
  <si>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</si>
  <si>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</si>
  <si>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</si>
  <si>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</si>
  <si>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</si>
  <si>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</si>
  <si>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</si>
  <si>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</si>
  <si>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</si>
  <si>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</si>
  <si>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</si>
  <si>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</si>
  <si>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</si>
  <si>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</si>
  <si>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</si>
  <si>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</si>
  <si>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</si>
  <si>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</si>
  <si>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</si>
  <si>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</si>
  <si>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</si>
  <si>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</si>
  <si>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</si>
  <si>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</si>
  <si>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</si>
  <si>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</si>
  <si>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</si>
  <si>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</si>
  <si>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</si>
  <si>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</si>
  <si>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</si>
  <si>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</si>
  <si>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</si>
  <si>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</si>
  <si>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</si>
  <si>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</si>
  <si>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</si>
  <si>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</si>
  <si>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</si>
  <si>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</si>
  <si>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</si>
  <si>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</si>
  <si>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</si>
  <si>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</si>
  <si>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</si>
  <si>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</si>
  <si>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</si>
  <si>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</si>
  <si>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</si>
  <si>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</si>
  <si>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</si>
  <si>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</si>
  <si>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</si>
  <si>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</si>
  <si>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</si>
  <si>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</si>
  <si>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</si>
  <si>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</si>
  <si>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</si>
  <si>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</si>
  <si>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</si>
  <si>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</si>
  <si>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</si>
  <si>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</si>
  <si>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</si>
  <si>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</si>
  <si>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</si>
  <si>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</si>
  <si>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</si>
  <si>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</si>
  <si>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</si>
  <si>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</si>
  <si>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</si>
  <si>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</si>
  <si>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</si>
  <si>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</si>
  <si>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</si>
  <si>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</si>
  <si>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</si>
  <si>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</si>
  <si>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</si>
  <si>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</si>
  <si>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</si>
  <si>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</si>
  <si>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</si>
  <si>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</si>
  <si>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</si>
  <si>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</si>
  <si>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</si>
  <si>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</si>
  <si>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</si>
  <si>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</si>
  <si>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</si>
  <si>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</si>
  <si>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</si>
  <si>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</si>
  <si>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</si>
  <si>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</si>
  <si>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</si>
  <si>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</si>
  <si>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</si>
  <si>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</si>
  <si>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</si>
  <si>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</si>
  <si>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</si>
  <si>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</si>
  <si>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</si>
  <si>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</si>
  <si>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</si>
  <si>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</si>
  <si>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</si>
  <si>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</si>
  <si>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</si>
  <si>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</si>
  <si>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</si>
  <si>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</si>
  <si>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</si>
  <si>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</si>
  <si>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</si>
  <si>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</si>
  <si>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</si>
  <si>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</si>
  <si>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</si>
  <si>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</si>
  <si>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</si>
  <si>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</si>
  <si>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</si>
  <si>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</si>
  <si>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</si>
  <si>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</si>
  <si>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</si>
  <si>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</si>
  <si>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</si>
  <si>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</si>
  <si>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</si>
  <si>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</si>
  <si>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</si>
  <si>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</si>
  <si>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</si>
  <si>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</si>
  <si>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</si>
  <si>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</si>
  <si>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</si>
  <si>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</si>
  <si>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</si>
  <si>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</si>
  <si>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</si>
  <si>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</si>
  <si>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</si>
  <si>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</si>
  <si>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</si>
  <si>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</si>
  <si>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</si>
  <si>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</si>
  <si>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</si>
  <si>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</si>
  <si>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</si>
  <si>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</si>
  <si>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</si>
  <si>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</si>
  <si>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</si>
  <si>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</si>
  <si>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</si>
  <si>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</si>
  <si>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</si>
  <si>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</si>
  <si>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</si>
  <si>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</si>
  <si>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</si>
  <si>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</si>
  <si>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</si>
  <si>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</si>
  <si>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</si>
  <si>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</si>
  <si>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</si>
  <si>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</si>
  <si>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</si>
  <si>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</si>
  <si>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</si>
  <si>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</si>
  <si>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</si>
  <si>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</si>
  <si>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</si>
  <si>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</si>
  <si>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</si>
  <si>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</si>
  <si>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</si>
  <si>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</si>
  <si>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</si>
  <si>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</si>
  <si>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</si>
  <si>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</si>
  <si>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</si>
  <si>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</si>
  <si>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</si>
  <si>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</si>
  <si>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</si>
  <si>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</si>
  <si>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</si>
  <si>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</si>
  <si>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</si>
  <si>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</si>
  <si>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</si>
  <si>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</si>
  <si>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</si>
  <si>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</si>
  <si>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</si>
  <si>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</si>
  <si>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</si>
  <si>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</si>
  <si>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</si>
  <si>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</si>
  <si>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</si>
  <si>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</si>
  <si>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</si>
  <si>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</si>
  <si>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</si>
  <si>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</si>
  <si>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</si>
  <si>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</si>
  <si>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</si>
  <si>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</si>
  <si>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</si>
  <si>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</si>
  <si>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</si>
  <si>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</si>
  <si>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</si>
  <si>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</si>
  <si>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</si>
  <si>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</si>
  <si>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</si>
  <si>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</si>
  <si>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</si>
  <si>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</si>
  <si>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</si>
  <si>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</si>
  <si>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</si>
  <si>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</si>
  <si>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</si>
  <si>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</si>
  <si>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</si>
  <si>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</si>
  <si>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</si>
  <si>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</si>
  <si>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</si>
  <si>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</si>
  <si>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</si>
  <si>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</si>
  <si>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</si>
  <si>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</si>
  <si>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</si>
  <si>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</si>
  <si>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</si>
  <si>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</si>
  <si>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</si>
  <si>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</si>
  <si>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</si>
  <si>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</si>
  <si>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</si>
  <si>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</si>
  <si>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</si>
  <si>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</si>
  <si>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</si>
  <si>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</si>
  <si>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</si>
  <si>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</si>
  <si>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</si>
  <si>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</si>
  <si>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</si>
  <si>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</si>
  <si>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</si>
  <si>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</si>
  <si>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</si>
  <si>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</si>
  <si>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</si>
  <si>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</si>
  <si>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</si>
  <si>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</si>
  <si>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</si>
  <si>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</si>
  <si>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</si>
  <si>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</si>
  <si>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</si>
  <si>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</si>
  <si>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</si>
  <si>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</si>
  <si>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</si>
  <si>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</si>
  <si>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</si>
  <si>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</si>
  <si>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</si>
  <si>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</si>
  <si>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</si>
  <si>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</si>
  <si>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</si>
  <si>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</si>
  <si>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</si>
  <si>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</si>
  <si>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</si>
  <si>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</si>
  <si>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</si>
  <si>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</si>
  <si>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</si>
  <si>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</si>
  <si>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</si>
  <si>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</si>
  <si>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</si>
  <si>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</si>
  <si>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</si>
  <si>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</si>
  <si>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</si>
  <si>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</si>
  <si>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</si>
  <si>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</si>
  <si>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</si>
  <si>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</si>
  <si>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</si>
  <si>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</si>
  <si>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</si>
  <si>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</si>
  <si>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</si>
  <si>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</si>
  <si>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</si>
  <si>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</si>
  <si>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</si>
  <si>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</si>
  <si>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</si>
  <si>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</si>
  <si>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</si>
  <si>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</si>
  <si>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</si>
  <si>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</si>
  <si>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</si>
  <si>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</si>
  <si>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</si>
  <si>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</si>
  <si>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</si>
  <si>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</si>
  <si>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</si>
  <si>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</si>
  <si>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</si>
  <si>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</si>
  <si>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</si>
  <si>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</si>
  <si>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</si>
  <si>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</si>
  <si>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</si>
  <si>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</si>
  <si>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</si>
  <si>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</si>
  <si>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</si>
  <si>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</si>
  <si>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</si>
  <si>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</si>
  <si>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</si>
  <si>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</si>
  <si>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</si>
  <si>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</si>
  <si>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</si>
  <si>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</si>
  <si>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</si>
  <si>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</si>
  <si>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</si>
  <si>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</si>
  <si>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</si>
  <si>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</si>
  <si>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</si>
  <si>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</si>
  <si>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</si>
  <si>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</si>
  <si>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</si>
  <si>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</si>
  <si>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</si>
  <si>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</si>
  <si>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</si>
  <si>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</si>
  <si>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</si>
  <si>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</si>
  <si>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</si>
  <si>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</si>
  <si>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</si>
  <si>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</si>
  <si>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</si>
  <si>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</si>
  <si>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</si>
  <si>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</si>
  <si>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</si>
  <si>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</si>
  <si>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</si>
  <si>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</si>
  <si>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</si>
  <si>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</si>
  <si>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</si>
  <si>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</si>
  <si>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</si>
  <si>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</si>
  <si>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</si>
  <si>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</si>
  <si>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</si>
  <si>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</si>
  <si>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</si>
  <si>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</si>
  <si>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</si>
  <si>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</si>
  <si>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</si>
  <si>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</si>
  <si>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</si>
  <si>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</si>
  <si>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</si>
  <si>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</si>
  <si>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</si>
  <si>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</si>
  <si>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</si>
  <si>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</si>
  <si>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</si>
  <si>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</si>
  <si>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</si>
  <si>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</si>
  <si>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</si>
  <si>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</si>
  <si>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</si>
  <si>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</si>
  <si>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</si>
  <si>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</si>
  <si>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</si>
  <si>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</si>
  <si>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</si>
  <si>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</si>
  <si>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</si>
  <si>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</si>
  <si>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</si>
  <si>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</si>
  <si>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</si>
  <si>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</si>
  <si>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</si>
  <si>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</si>
  <si>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</si>
  <si>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</si>
  <si>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</si>
  <si>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</si>
  <si>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</si>
  <si>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</si>
  <si>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</si>
  <si>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</si>
  <si>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</si>
  <si>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</si>
  <si>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</si>
  <si>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</si>
  <si>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</si>
  <si>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</si>
  <si>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</si>
  <si>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</si>
  <si>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</si>
  <si>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</si>
  <si>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</si>
  <si>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</si>
  <si>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</si>
  <si>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</si>
  <si>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</si>
  <si>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</si>
  <si>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</si>
  <si>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</si>
  <si>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</si>
  <si>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</si>
  <si>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</si>
  <si>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</si>
  <si>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</si>
  <si>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</si>
  <si>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</si>
  <si>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</si>
  <si>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</si>
  <si>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</si>
  <si>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</si>
  <si>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</si>
  <si>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</si>
  <si>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</si>
  <si>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</si>
  <si>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</si>
  <si>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</si>
  <si>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</si>
  <si>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</si>
  <si>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</si>
  <si>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</si>
  <si>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</si>
  <si>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</si>
  <si>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</si>
  <si>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</si>
  <si>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</si>
  <si>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</si>
  <si>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</si>
  <si>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</si>
  <si>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</si>
  <si>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</si>
  <si>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</si>
  <si>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</si>
  <si>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</si>
  <si>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</si>
  <si>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</si>
  <si>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</si>
  <si>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</si>
  <si>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</si>
  <si>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</si>
  <si>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</si>
  <si>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</si>
  <si>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</si>
  <si>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</si>
  <si>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</si>
  <si>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</si>
  <si>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</si>
  <si>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</si>
  <si>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</si>
  <si>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</si>
  <si>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</si>
  <si>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</si>
  <si>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</si>
  <si>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</si>
  <si>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</si>
  <si>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</si>
  <si>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</si>
  <si>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</si>
  <si>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</si>
  <si>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</si>
  <si>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</si>
  <si>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</si>
  <si>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</si>
  <si>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</si>
  <si>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</si>
  <si>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</si>
  <si>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</si>
  <si>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</si>
  <si>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</si>
  <si>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</si>
  <si>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</si>
  <si>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</si>
  <si>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</si>
  <si>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</si>
  <si>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</si>
  <si>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</si>
  <si>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</si>
  <si>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</si>
  <si>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</si>
  <si>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</si>
  <si>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</si>
  <si>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</si>
  <si>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</si>
  <si>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</si>
  <si>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</si>
  <si>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</si>
  <si>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</si>
  <si>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</si>
  <si>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</si>
  <si>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</si>
  <si>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</si>
  <si>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</si>
  <si>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</si>
  <si>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</si>
  <si>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</si>
  <si>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</si>
  <si>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</si>
  <si>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</si>
  <si>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</si>
  <si>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</si>
  <si>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</si>
  <si>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</si>
  <si>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</si>
  <si>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</si>
  <si>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</si>
  <si>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</si>
  <si>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</si>
  <si>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</si>
  <si>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</si>
  <si>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</si>
  <si>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</si>
  <si>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</si>
  <si>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</si>
  <si>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</si>
  <si>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</si>
  <si>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</si>
  <si>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</si>
  <si>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</si>
  <si>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</si>
  <si>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</si>
  <si>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</si>
  <si>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</si>
  <si>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</si>
  <si>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</si>
  <si>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</si>
  <si>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</si>
  <si>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</si>
  <si>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</si>
  <si>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</si>
  <si>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</si>
  <si>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</si>
  <si>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</si>
  <si>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</si>
  <si>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</si>
  <si>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</si>
  <si>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</si>
  <si>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</si>
  <si>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</si>
  <si>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</si>
  <si>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</si>
  <si>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</si>
  <si>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</si>
  <si>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</si>
  <si>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</si>
  <si>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</si>
  <si>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</si>
  <si>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</si>
  <si>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</si>
  <si>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</si>
  <si>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</si>
  <si>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</si>
  <si>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</si>
  <si>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</si>
  <si>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</si>
  <si>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</si>
  <si>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</si>
  <si>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</si>
  <si>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</si>
  <si>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</si>
  <si>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</si>
  <si>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</si>
  <si>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</si>
  <si>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</si>
  <si>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</si>
  <si>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</si>
  <si>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</si>
  <si>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</si>
  <si>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</si>
  <si>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</si>
  <si>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</si>
  <si>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</si>
  <si>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</si>
  <si>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</si>
  <si>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</si>
  <si>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</si>
  <si>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</si>
  <si>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</si>
  <si>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</si>
  <si>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</si>
  <si>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</si>
  <si>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</si>
  <si>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</si>
  <si>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</si>
  <si>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</si>
  <si>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</si>
  <si>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</si>
  <si>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</si>
  <si>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</si>
  <si>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</si>
  <si>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</si>
  <si>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</si>
  <si>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</si>
  <si>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</si>
  <si>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</si>
  <si>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</si>
  <si>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</si>
  <si>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</si>
  <si>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</si>
  <si>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</si>
  <si>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</si>
  <si>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</si>
  <si>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</si>
  <si>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</si>
  <si>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</si>
  <si>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</si>
  <si>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</si>
  <si>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</si>
  <si>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</si>
  <si>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</si>
  <si>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</si>
  <si>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</si>
  <si>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</si>
  <si>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</si>
  <si>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</si>
  <si>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</si>
  <si>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</si>
  <si>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</si>
  <si>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</si>
  <si>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</si>
  <si>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</si>
  <si>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</si>
  <si>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</si>
  <si>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</si>
  <si>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</si>
  <si>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</si>
  <si>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</si>
  <si>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</si>
  <si>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</si>
  <si>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</si>
  <si>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</si>
  <si>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</si>
  <si>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</si>
  <si>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</si>
  <si>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</si>
  <si>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</si>
  <si>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</si>
  <si>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</si>
  <si>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</si>
  <si>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</si>
  <si>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</si>
  <si>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</si>
  <si>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</si>
  <si>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</si>
  <si>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</si>
  <si>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</si>
  <si>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</si>
  <si>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</si>
  <si>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</si>
  <si>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</si>
  <si>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</si>
  <si>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</si>
  <si>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</si>
  <si>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</si>
  <si>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</si>
  <si>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</si>
  <si>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</si>
  <si>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</si>
  <si>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</si>
  <si>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</si>
  <si>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</si>
  <si>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</si>
  <si>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</si>
  <si>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</si>
  <si>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</si>
  <si>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</si>
  <si>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</si>
  <si>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</si>
  <si>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</si>
  <si>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</si>
  <si>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</si>
  <si>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</si>
  <si>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</si>
  <si>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</si>
  <si>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</si>
  <si>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</si>
  <si>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</si>
  <si>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</si>
  <si>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</si>
  <si>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</si>
  <si>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</si>
  <si>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</si>
  <si>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</si>
  <si>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</si>
  <si>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</si>
  <si>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</si>
  <si>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</si>
  <si>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</si>
  <si>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</si>
  <si>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</si>
  <si>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</si>
  <si>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</si>
  <si>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</si>
  <si>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</si>
  <si>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</si>
  <si>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</si>
  <si>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</si>
  <si>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</si>
  <si>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</si>
  <si>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</si>
  <si>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</si>
  <si>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</si>
  <si>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</si>
  <si>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</si>
  <si>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</si>
  <si>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</si>
  <si>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</si>
  <si>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</si>
  <si>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</si>
  <si>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</si>
  <si>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</si>
  <si>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</si>
  <si>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</si>
  <si>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</si>
  <si>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</si>
  <si>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</si>
  <si>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</si>
  <si>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</si>
  <si>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</si>
  <si>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</si>
  <si>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</si>
  <si>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</si>
  <si>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</si>
  <si>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</si>
  <si>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</si>
  <si>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</si>
  <si>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</si>
  <si>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</si>
  <si>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</si>
  <si>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</si>
  <si>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</si>
  <si>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</si>
  <si>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</si>
  <si>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</si>
  <si>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</si>
  <si>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</si>
  <si>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</si>
  <si>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</si>
  <si>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</si>
  <si>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</si>
  <si>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</si>
  <si>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</si>
  <si>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</si>
  <si>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</si>
  <si>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</si>
  <si>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</si>
  <si>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</si>
  <si>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</si>
  <si>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</si>
  <si>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</si>
  <si>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</si>
  <si>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</si>
  <si>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</si>
  <si>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</si>
  <si>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</si>
  <si>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</si>
  <si>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</si>
  <si>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</si>
  <si>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</si>
  <si>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</si>
  <si>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</si>
  <si>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</si>
  <si>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</si>
  <si>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</si>
  <si>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</si>
  <si>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</si>
  <si>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</si>
  <si>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</si>
  <si>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</si>
  <si>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</si>
  <si>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</si>
  <si>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</si>
  <si>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</si>
  <si>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</si>
  <si>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</si>
  <si>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</si>
  <si>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</si>
  <si>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</si>
  <si>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</si>
  <si>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</si>
  <si>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</si>
  <si>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</si>
  <si>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</si>
  <si>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</si>
  <si>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</si>
  <si>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</si>
  <si>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</si>
  <si>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</si>
  <si>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</si>
  <si>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</si>
  <si>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</si>
  <si>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</si>
  <si>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</si>
  <si>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</si>
  <si>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</si>
  <si>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</si>
  <si>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</si>
  <si>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</si>
  <si>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</si>
  <si>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</si>
  <si>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</si>
  <si>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</si>
  <si>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</si>
  <si>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</si>
  <si>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</si>
  <si>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</si>
  <si>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</si>
  <si>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</si>
  <si>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</si>
  <si>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</si>
  <si>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</si>
  <si>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</si>
  <si>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</si>
  <si>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</si>
  <si>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</si>
  <si>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</si>
  <si>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</si>
  <si>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</si>
  <si>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</si>
  <si>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</si>
  <si>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</si>
  <si>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</si>
  <si>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</si>
  <si>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</si>
  <si>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</si>
  <si>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</si>
  <si>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</si>
  <si>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</si>
  <si>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</si>
  <si>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</si>
  <si>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</si>
  <si>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</si>
  <si>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</si>
  <si>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</si>
  <si>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</si>
  <si>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</si>
  <si>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</si>
  <si>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</si>
  <si>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</si>
  <si>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</si>
  <si>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</si>
  <si>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</si>
  <si>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</si>
  <si>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</si>
  <si>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</si>
  <si>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</si>
  <si>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</si>
  <si>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</si>
  <si>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</si>
  <si>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</si>
  <si>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</si>
  <si>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</si>
  <si>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</si>
  <si>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</si>
  <si>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</si>
  <si>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</si>
  <si>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</si>
  <si>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</si>
  <si>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</si>
  <si>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</si>
  <si>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</si>
  <si>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</si>
  <si>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</si>
  <si>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</si>
  <si>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</si>
  <si>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</si>
  <si>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</si>
  <si>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</si>
  <si>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</si>
  <si>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</si>
  <si>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</si>
  <si>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</si>
  <si>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</si>
  <si>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</si>
  <si>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</si>
  <si>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</si>
  <si>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</si>
  <si>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</si>
  <si>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</si>
  <si>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</si>
  <si>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</si>
  <si>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</si>
  <si>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</si>
  <si>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</si>
  <si>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</si>
  <si>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</si>
  <si>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</si>
  <si>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</si>
  <si>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</si>
  <si>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</si>
  <si>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</si>
  <si>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</si>
  <si>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</si>
  <si>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</si>
  <si>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</si>
  <si>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</si>
  <si>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</si>
  <si>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</si>
  <si>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</si>
  <si>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</si>
  <si>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</si>
  <si>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</si>
  <si>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</si>
  <si>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</si>
  <si>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</si>
  <si>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</si>
  <si>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</si>
  <si>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</si>
  <si>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</si>
  <si>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</si>
  <si>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</si>
  <si>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</si>
  <si>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</si>
  <si>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</si>
  <si>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</si>
  <si>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</si>
  <si>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</si>
  <si>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</si>
  <si>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</si>
  <si>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</si>
  <si>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</si>
  <si>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</si>
  <si>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</si>
  <si>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</si>
  <si>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</si>
  <si>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</si>
  <si>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</si>
  <si>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</si>
  <si>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</si>
  <si>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</si>
  <si>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</si>
  <si>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</si>
  <si>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</si>
  <si>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</si>
  <si>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</si>
  <si>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</si>
  <si>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</si>
  <si>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</si>
  <si>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</si>
  <si>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</si>
  <si>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</si>
  <si>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</si>
  <si>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</si>
  <si>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</si>
  <si>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</si>
  <si>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</si>
  <si>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</si>
  <si>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</si>
  <si>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</si>
  <si>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</si>
  <si>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</si>
  <si>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</si>
  <si>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</si>
  <si>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</si>
  <si>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</si>
  <si>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</si>
  <si>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</si>
  <si>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</si>
  <si>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</si>
  <si>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</si>
  <si>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</si>
  <si>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</si>
  <si>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</si>
  <si>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</si>
  <si>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</si>
  <si>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</si>
  <si>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</si>
  <si>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</si>
  <si>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</si>
  <si>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</si>
  <si>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</si>
  <si>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</si>
  <si>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</si>
  <si>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</si>
  <si>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</si>
  <si>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</si>
  <si>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</si>
  <si>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</si>
  <si>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</si>
  <si>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</si>
  <si>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</si>
  <si>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</si>
  <si>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</si>
  <si>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</si>
  <si>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</si>
  <si>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</si>
  <si>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</si>
  <si>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</si>
  <si>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</si>
  <si>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</si>
  <si>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</si>
  <si>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</si>
  <si>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</si>
  <si>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</si>
  <si>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</si>
  <si>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</si>
  <si>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</si>
  <si>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</si>
  <si>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</si>
  <si>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</si>
  <si>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</si>
  <si>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</si>
  <si>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</si>
  <si>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</si>
  <si>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</si>
  <si>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</si>
  <si>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</si>
  <si>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</si>
  <si>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</si>
  <si>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</si>
  <si>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</si>
  <si>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</si>
  <si>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</si>
  <si>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</si>
  <si>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</si>
  <si>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</si>
  <si>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</si>
  <si>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</si>
  <si>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</si>
  <si>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</si>
  <si>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</si>
  <si>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</si>
  <si>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</si>
  <si>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</si>
  <si>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</si>
  <si>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</si>
  <si>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</si>
  <si>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</si>
  <si>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</si>
  <si>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</si>
  <si>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</si>
  <si>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</si>
  <si>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</si>
  <si>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</si>
  <si>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</si>
  <si>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</si>
  <si>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</si>
  <si>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</si>
  <si>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</si>
  <si>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</si>
  <si>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</si>
  <si>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</si>
  <si>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</si>
  <si>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</si>
  <si>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</si>
  <si>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</si>
  <si>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</si>
  <si>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</si>
  <si>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</si>
  <si>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</si>
  <si>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</si>
  <si>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</si>
  <si>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</si>
  <si>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</si>
  <si>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</si>
  <si>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</si>
  <si>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</si>
  <si>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</si>
  <si>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</si>
  <si>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</si>
  <si>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</si>
  <si>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</si>
  <si>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</si>
  <si>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</si>
  <si>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</si>
  <si>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</si>
  <si>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</si>
  <si>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</si>
  <si>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</si>
  <si>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</si>
  <si>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</si>
  <si>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</si>
  <si>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</si>
  <si>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</si>
  <si>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</si>
  <si>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</si>
  <si>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</si>
  <si>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</si>
  <si>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</si>
  <si>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</si>
  <si>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</si>
  <si>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</si>
  <si>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</si>
  <si>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</si>
  <si>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</si>
  <si>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</si>
  <si>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</si>
  <si>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</si>
  <si>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</si>
  <si>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</si>
  <si>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</si>
  <si>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</si>
  <si>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</si>
  <si>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</si>
  <si>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</si>
  <si>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</si>
  <si>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</si>
  <si>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</si>
  <si>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</si>
  <si>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</si>
  <si>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</si>
  <si>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</si>
  <si>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</si>
  <si>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</si>
  <si>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</si>
  <si>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</si>
  <si>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</si>
  <si>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</si>
  <si>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</si>
  <si>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</si>
  <si>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</si>
  <si>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</si>
  <si>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</si>
  <si>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</si>
  <si>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</si>
  <si>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</si>
  <si>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</si>
  <si>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</si>
  <si>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</si>
  <si>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</si>
  <si>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</si>
  <si>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</si>
  <si>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</si>
  <si>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</si>
  <si>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</si>
  <si>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</si>
  <si>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</si>
  <si>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</si>
  <si>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</si>
  <si>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</si>
  <si>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</si>
  <si>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</si>
  <si>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</si>
  <si>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</si>
  <si>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</si>
  <si>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</si>
  <si>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</si>
  <si>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</si>
  <si>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</si>
  <si>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</si>
  <si>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</si>
  <si>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</si>
  <si>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</si>
  <si>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</si>
  <si>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</si>
  <si>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</si>
  <si>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</si>
  <si>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</si>
  <si>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</si>
  <si>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</si>
  <si>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</si>
  <si>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</si>
  <si>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</si>
  <si>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</si>
  <si>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</si>
  <si>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</si>
  <si>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</si>
  <si>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</si>
  <si>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</si>
  <si>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</si>
  <si>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</si>
  <si>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</si>
  <si>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</si>
  <si>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</si>
  <si>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</si>
  <si>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</si>
  <si>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</si>
  <si>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</si>
  <si>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</si>
  <si>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</si>
  <si>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</si>
  <si>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</si>
  <si>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</si>
  <si>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</si>
  <si>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</si>
  <si>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</si>
  <si>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</si>
  <si>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</si>
  <si>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</si>
  <si>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</si>
  <si>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</si>
  <si>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</si>
  <si>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</si>
  <si>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</si>
  <si>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</si>
  <si>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</si>
  <si>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</si>
  <si>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</si>
  <si>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</si>
  <si>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</si>
  <si>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</si>
  <si>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</si>
  <si>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</si>
  <si>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</si>
  <si>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</si>
  <si>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</si>
  <si>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</si>
  <si>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</si>
  <si>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</si>
  <si>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</si>
  <si>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</si>
  <si>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</si>
  <si>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</si>
  <si>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</si>
  <si>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</si>
  <si>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</si>
  <si>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</si>
  <si>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</si>
  <si>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</si>
  <si>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</si>
  <si>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</si>
  <si>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</si>
  <si>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</si>
  <si>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</si>
  <si>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</si>
  <si>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</si>
  <si>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</si>
  <si>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</si>
  <si>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</si>
  <si>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</si>
  <si>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</si>
  <si>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</si>
  <si>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</si>
  <si>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</si>
  <si>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</si>
  <si>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</si>
  <si>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</si>
  <si>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</si>
  <si>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</si>
  <si>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</si>
  <si>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</si>
  <si>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</si>
  <si>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</si>
  <si>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</si>
  <si>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</si>
  <si>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</si>
  <si>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</si>
  <si>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</si>
  <si>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</si>
  <si>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</si>
  <si>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</si>
  <si>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</si>
  <si>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</si>
  <si>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</si>
  <si>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</si>
  <si>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</si>
  <si>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</si>
  <si>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</si>
  <si>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</si>
  <si>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</si>
  <si>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</si>
  <si>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</si>
  <si>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</si>
  <si>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</si>
  <si>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</si>
  <si>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</si>
  <si>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</si>
  <si>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</si>
  <si>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</si>
  <si>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</si>
  <si>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</si>
  <si>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</si>
  <si>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</si>
  <si>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</si>
  <si>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</si>
  <si>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</si>
  <si>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</si>
  <si>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</si>
  <si>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</si>
  <si>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</si>
  <si>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</si>
  <si>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</si>
  <si>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</si>
  <si>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</si>
  <si>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</si>
  <si>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</si>
  <si>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</si>
  <si>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</si>
  <si>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</si>
  <si>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</si>
  <si>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</si>
  <si>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</si>
  <si>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</si>
  <si>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</si>
  <si>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</si>
  <si>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</si>
  <si>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</si>
  <si>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</si>
  <si>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</si>
  <si>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</si>
  <si>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</si>
  <si>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</si>
  <si>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</si>
  <si>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</si>
  <si>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</si>
  <si>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</si>
  <si>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</si>
  <si>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</si>
  <si>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</si>
  <si>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</si>
  <si>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</si>
  <si>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</si>
  <si>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</si>
  <si>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</si>
  <si>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</si>
  <si>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</si>
  <si>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</si>
  <si>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</si>
  <si>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</si>
  <si>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</si>
  <si>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</si>
  <si>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</si>
  <si>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</si>
  <si>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</si>
  <si>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</si>
  <si>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</si>
  <si>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</si>
  <si>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</si>
  <si>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</si>
  <si>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</si>
  <si>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</si>
  <si>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</si>
  <si>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</si>
  <si>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</si>
  <si>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</si>
  <si>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</si>
  <si>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</si>
  <si>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</si>
  <si>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</si>
  <si>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</si>
  <si>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</si>
  <si>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</si>
  <si>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</si>
  <si>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</si>
  <si>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</si>
  <si>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</si>
  <si>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</si>
  <si>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</si>
  <si>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</si>
  <si>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</si>
  <si>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</si>
  <si>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</si>
  <si>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</si>
  <si>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</si>
  <si>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</si>
  <si>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</si>
  <si>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</si>
  <si>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</si>
  <si>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</si>
  <si>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</si>
  <si>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</si>
  <si>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</si>
  <si>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</si>
  <si>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</si>
  <si>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</si>
  <si>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</si>
  <si>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</si>
  <si>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</si>
  <si>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</si>
  <si>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</si>
  <si>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</si>
  <si>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</si>
  <si>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</si>
  <si>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</si>
  <si>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</si>
  <si>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</si>
  <si>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</si>
  <si>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</si>
  <si>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</si>
  <si>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</si>
  <si>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</si>
  <si>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</si>
  <si>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</si>
  <si>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</si>
  <si>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</si>
  <si>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</si>
  <si>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</si>
  <si>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</si>
  <si>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</si>
  <si>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</si>
  <si>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</si>
  <si>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</si>
  <si>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</si>
  <si>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</si>
  <si>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</si>
  <si>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</si>
  <si>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</si>
  <si>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</si>
  <si>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</si>
  <si>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</si>
  <si>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</si>
  <si>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</si>
  <si>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</si>
  <si>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</si>
  <si>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</si>
  <si>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</si>
  <si>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</si>
  <si>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</si>
  <si>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</si>
  <si>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</si>
  <si>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</si>
  <si>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</si>
  <si>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</si>
  <si>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</si>
  <si>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</si>
  <si>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</si>
  <si>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</si>
  <si>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</si>
  <si>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</si>
  <si>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</si>
  <si>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</si>
  <si>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</si>
  <si>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</si>
  <si>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</si>
  <si>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</si>
  <si>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</si>
  <si>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</si>
  <si>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</si>
  <si>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</si>
  <si>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</si>
  <si>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</si>
  <si>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</si>
  <si>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</si>
  <si>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</si>
  <si>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</si>
  <si>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</si>
  <si>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</si>
  <si>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</si>
  <si>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</si>
  <si>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</si>
  <si>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</si>
  <si>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</si>
  <si>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</si>
  <si>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</si>
  <si>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</si>
  <si>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</si>
  <si>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</si>
  <si>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</si>
  <si>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</si>
  <si>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</si>
  <si>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</si>
  <si>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</si>
  <si>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</si>
  <si>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</si>
  <si>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</si>
  <si>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</si>
  <si>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</si>
  <si>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</si>
  <si>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</si>
  <si>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</si>
  <si>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</si>
  <si>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</si>
  <si>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</si>
  <si>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</si>
  <si>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</si>
  <si>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</si>
  <si>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</si>
  <si>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</si>
  <si>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</si>
  <si>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</si>
  <si>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</si>
  <si>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</si>
  <si>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</si>
  <si>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</si>
  <si>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</si>
  <si>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</si>
  <si>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</si>
  <si>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</si>
  <si>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</si>
  <si>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</si>
  <si>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</si>
  <si>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</si>
  <si>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</si>
  <si>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</si>
  <si>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</si>
  <si>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</si>
  <si>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</si>
  <si>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</si>
  <si>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</si>
  <si>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</si>
  <si>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</si>
  <si>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</si>
  <si>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</si>
  <si>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</si>
  <si>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</si>
  <si>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</si>
  <si>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</si>
  <si>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</si>
  <si>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</si>
  <si>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</si>
  <si>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</si>
  <si>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</si>
  <si>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</si>
  <si>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</si>
  <si>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</si>
  <si>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</si>
  <si>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</si>
  <si>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</si>
  <si>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</si>
  <si>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</si>
  <si>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</si>
  <si>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</si>
  <si>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</si>
  <si>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</si>
  <si>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</si>
  <si>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</si>
  <si>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</si>
  <si>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</si>
  <si>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</si>
  <si>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</si>
  <si>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</si>
  <si>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</si>
  <si>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</si>
  <si>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</si>
  <si>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</si>
  <si>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</si>
  <si>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</si>
  <si>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</si>
  <si>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</si>
  <si>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</si>
  <si>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</si>
  <si>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</si>
  <si>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</si>
  <si>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</si>
  <si>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</si>
  <si>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</si>
  <si>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</si>
  <si>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</si>
  <si>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</si>
  <si>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</si>
  <si>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</si>
  <si>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</si>
  <si>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</si>
  <si>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</si>
  <si>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</si>
  <si>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</si>
  <si>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</si>
  <si>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</si>
  <si>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</si>
  <si>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</si>
  <si>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</si>
  <si>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</si>
  <si>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</si>
  <si>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</si>
  <si>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</si>
  <si>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</si>
  <si>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</si>
  <si>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</si>
  <si>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</si>
  <si>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</si>
  <si>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</si>
  <si>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</si>
  <si>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</si>
  <si>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</si>
  <si>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</si>
  <si>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</si>
  <si>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</si>
  <si>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</si>
  <si>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</si>
  <si>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</si>
  <si>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</si>
  <si>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</si>
  <si>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</si>
  <si>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</si>
  <si>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</si>
  <si>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</si>
  <si>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</si>
  <si>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</si>
  <si>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</si>
  <si>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</si>
  <si>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</si>
  <si>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</si>
  <si>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</si>
  <si>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</si>
  <si>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</si>
  <si>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</si>
  <si>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</si>
  <si>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</si>
  <si>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</si>
  <si>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</si>
  <si>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</si>
  <si>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</si>
  <si>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</si>
  <si>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</si>
  <si>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</si>
  <si>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</si>
  <si>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</si>
  <si>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</si>
  <si>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</si>
  <si>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</si>
  <si>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</si>
  <si>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</si>
  <si>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</si>
  <si>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</si>
  <si>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</si>
  <si>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</si>
  <si>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</si>
  <si>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</si>
  <si>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</si>
  <si>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</si>
  <si>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</si>
  <si>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</si>
  <si>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</si>
  <si>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</si>
  <si>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</si>
  <si>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</si>
  <si>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</si>
  <si>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</si>
  <si>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</si>
  <si>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</si>
  <si>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</si>
  <si>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</si>
  <si>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</si>
  <si>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</si>
  <si>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</si>
  <si>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</si>
  <si>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</si>
  <si>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</si>
  <si>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</si>
  <si>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</si>
  <si>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</si>
  <si>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</si>
  <si>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</si>
  <si>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</si>
  <si>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</si>
  <si>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</si>
  <si>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</si>
  <si>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</si>
  <si>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</si>
  <si>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</si>
  <si>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</si>
  <si>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</si>
  <si>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</si>
  <si>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</si>
  <si>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</si>
  <si>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</si>
  <si>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</si>
  <si>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</si>
  <si>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</si>
  <si>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</si>
  <si>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</si>
  <si>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</si>
  <si>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</si>
  <si>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</si>
  <si>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</si>
  <si>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</si>
  <si>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</si>
  <si>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</si>
  <si>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</si>
  <si>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</si>
  <si>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</si>
  <si>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</si>
  <si>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</si>
  <si>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</si>
  <si>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</si>
  <si>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</si>
  <si>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</si>
  <si>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</si>
  <si>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</si>
  <si>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</si>
  <si>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</si>
  <si>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</si>
  <si>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</si>
  <si>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</si>
  <si>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</si>
  <si>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</si>
  <si>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</si>
  <si>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</si>
  <si>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</si>
  <si>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</si>
  <si>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</si>
  <si>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</si>
  <si>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</si>
  <si>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</si>
  <si>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</si>
  <si>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</si>
  <si>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</si>
  <si>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</si>
  <si>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</si>
  <si>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</si>
  <si>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</si>
  <si>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</si>
  <si>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</si>
  <si>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</si>
  <si>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</si>
  <si>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</si>
  <si>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</si>
  <si>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</si>
  <si>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</si>
  <si>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</si>
  <si>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</si>
  <si>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</si>
  <si>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</si>
  <si>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</si>
  <si>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</si>
  <si>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</si>
  <si>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</si>
  <si>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</si>
  <si>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</si>
  <si>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</si>
  <si>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</si>
  <si>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</si>
  <si>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</si>
  <si>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</si>
  <si>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</si>
  <si>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</si>
  <si>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</si>
  <si>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</si>
  <si>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</si>
  <si>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</si>
  <si>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</si>
  <si>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</si>
  <si>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</si>
  <si>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</si>
  <si>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</si>
  <si>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</si>
  <si>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</si>
  <si>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</si>
  <si>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</si>
  <si>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</si>
  <si>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</si>
  <si>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</si>
  <si>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</si>
  <si>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</si>
  <si>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</si>
  <si>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</si>
  <si>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</si>
  <si>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</si>
  <si>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</si>
  <si>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</si>
  <si>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</si>
  <si>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</si>
  <si>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</si>
  <si>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</si>
  <si>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</si>
  <si>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</si>
  <si>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</si>
  <si>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</si>
  <si>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</si>
  <si>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</si>
  <si>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</si>
  <si>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</si>
  <si>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</si>
  <si>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</si>
  <si>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</si>
  <si>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</si>
  <si>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</si>
  <si>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</si>
  <si>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</si>
  <si>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</si>
  <si>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</si>
  <si>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</si>
  <si>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</si>
  <si>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</si>
  <si>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</si>
  <si>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</si>
  <si>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</si>
  <si>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</si>
  <si>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</si>
  <si>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</si>
  <si>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</si>
  <si>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</si>
  <si>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</si>
  <si>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</si>
  <si>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</si>
  <si>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</si>
  <si>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</si>
  <si>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</si>
  <si>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</si>
  <si>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</si>
  <si>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</si>
  <si>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</si>
  <si>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</si>
  <si>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</si>
  <si>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</si>
  <si>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</si>
  <si>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</si>
  <si>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</si>
  <si>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</si>
  <si>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</si>
  <si>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</si>
  <si>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</si>
  <si>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</si>
  <si>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</si>
  <si>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</si>
  <si>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</si>
  <si>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</si>
  <si>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</si>
  <si>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</si>
  <si>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</si>
  <si>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</si>
  <si>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</si>
  <si>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</si>
  <si>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</si>
  <si>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</si>
  <si>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</si>
  <si>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</si>
  <si>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</si>
  <si>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</si>
  <si>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</si>
  <si>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</si>
  <si>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</si>
  <si>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</si>
  <si>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</si>
  <si>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</si>
  <si>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</si>
  <si>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</si>
  <si>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</si>
  <si>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</si>
  <si>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</si>
  <si>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</si>
  <si>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</si>
  <si>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</si>
  <si>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</si>
  <si>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</si>
  <si>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</si>
  <si>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</si>
  <si>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</si>
  <si>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</si>
  <si>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</si>
  <si>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</si>
  <si>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</si>
  <si>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</si>
  <si>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</si>
  <si>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</si>
  <si>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</si>
  <si>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</si>
  <si>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</si>
  <si>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</si>
  <si>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</si>
  <si>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</si>
  <si>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</si>
  <si>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</si>
  <si>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</si>
  <si>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</si>
  <si>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</si>
  <si>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</si>
  <si>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</si>
  <si>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</si>
  <si>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</si>
  <si>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</si>
  <si>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</si>
  <si>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</si>
  <si>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</si>
  <si>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</si>
  <si>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</si>
  <si>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</si>
  <si>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</si>
  <si>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</si>
  <si>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</si>
  <si>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</si>
  <si>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</si>
  <si>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</si>
  <si>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</si>
  <si>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</si>
  <si>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</si>
  <si>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</si>
  <si>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</si>
  <si>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</si>
  <si>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</si>
  <si>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</si>
  <si>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</si>
  <si>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</si>
  <si>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</si>
  <si>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</si>
  <si>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</si>
  <si>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</si>
  <si>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</si>
  <si>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</si>
  <si>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</si>
  <si>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</si>
  <si>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</si>
  <si>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</si>
  <si>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</si>
  <si>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</si>
  <si>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</si>
  <si>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</si>
  <si>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</si>
  <si>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</si>
  <si>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</si>
  <si>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</si>
  <si>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</si>
  <si>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</si>
  <si>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</si>
  <si>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</si>
  <si>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</si>
  <si>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</si>
  <si>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</si>
  <si>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</si>
  <si>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</si>
  <si>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</si>
  <si>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</si>
  <si>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</si>
  <si>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</si>
  <si>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</si>
  <si>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</si>
  <si>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</si>
  <si>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</si>
  <si>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</si>
  <si>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</si>
  <si>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</si>
  <si>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</si>
  <si>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</si>
  <si>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</si>
  <si>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</si>
  <si>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</si>
  <si>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</si>
  <si>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</si>
  <si>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</si>
  <si>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</si>
  <si>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</si>
  <si>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</si>
  <si>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</si>
  <si>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</si>
  <si>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</si>
  <si>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</si>
  <si>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</si>
  <si>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</si>
  <si>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</si>
  <si>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</si>
  <si>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</si>
  <si>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</si>
  <si>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</si>
  <si>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</si>
  <si>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</si>
  <si>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</si>
  <si>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</si>
  <si>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</si>
  <si>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</si>
  <si>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</si>
  <si>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</si>
  <si>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</si>
  <si>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</si>
  <si>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</si>
  <si>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</si>
  <si>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</si>
  <si>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</si>
  <si>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</si>
  <si>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</si>
  <si>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</si>
  <si>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</si>
  <si>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</si>
  <si>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</si>
  <si>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</si>
  <si>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</si>
  <si>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</si>
  <si>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</si>
  <si>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</si>
  <si>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</si>
  <si>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</si>
  <si>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</si>
  <si>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</si>
  <si>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</si>
  <si>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</si>
  <si>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</si>
  <si>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</si>
  <si>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</si>
  <si>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</si>
  <si>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</si>
  <si>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</si>
  <si>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</si>
  <si>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</si>
  <si>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</si>
  <si>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</si>
  <si>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</si>
  <si>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</si>
  <si>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</si>
  <si>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</si>
  <si>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</si>
  <si>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</si>
  <si>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</si>
  <si>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</si>
  <si>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</si>
  <si>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</si>
  <si>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</si>
  <si>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</si>
  <si>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</si>
  <si>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</si>
  <si>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</si>
  <si>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</si>
  <si>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</si>
  <si>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</si>
  <si>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</si>
  <si>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</si>
  <si>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</si>
  <si>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</si>
  <si>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</si>
  <si>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</si>
  <si>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</si>
  <si>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</si>
  <si>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</si>
  <si>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</si>
  <si>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</si>
  <si>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</si>
  <si>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</si>
  <si>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</si>
  <si>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</si>
  <si>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</si>
  <si>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</si>
  <si>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</si>
  <si>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</si>
  <si>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</si>
  <si>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</si>
  <si>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</si>
  <si>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</si>
  <si>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</si>
  <si>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</si>
  <si>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</si>
  <si>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</si>
  <si>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</si>
  <si>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</si>
  <si>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</si>
  <si>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</si>
  <si>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</si>
  <si>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</si>
  <si>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</si>
  <si>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</si>
  <si>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</si>
  <si>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</si>
  <si>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</si>
  <si>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</si>
  <si>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</si>
  <si>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</si>
  <si>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</si>
  <si>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</si>
  <si>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</si>
  <si>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</si>
  <si>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</si>
  <si>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</si>
  <si>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</si>
  <si>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</si>
  <si>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</si>
  <si>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</si>
  <si>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</si>
  <si>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</si>
  <si>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</si>
  <si>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</si>
  <si>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</si>
  <si>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</si>
  <si>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</si>
  <si>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</si>
  <si>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</si>
  <si>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</si>
  <si>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</si>
  <si>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</si>
  <si>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</si>
  <si>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</si>
  <si>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</si>
  <si>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</si>
  <si>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</si>
  <si>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</si>
  <si>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</si>
  <si>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</si>
  <si>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</si>
  <si>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</si>
  <si>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</si>
  <si>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</si>
  <si>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</si>
  <si>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</si>
  <si>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</si>
  <si>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</si>
  <si>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</si>
  <si>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</si>
  <si>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</si>
  <si>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</si>
  <si>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</si>
  <si>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</si>
  <si>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</si>
  <si>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</si>
  <si>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</si>
  <si>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</si>
  <si>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</si>
  <si>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</si>
  <si>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</si>
  <si>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</si>
  <si>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</si>
  <si>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</si>
  <si>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</si>
  <si>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</si>
  <si>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</si>
  <si>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</si>
  <si>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</si>
  <si>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</si>
  <si>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</si>
  <si>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</si>
  <si>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</si>
  <si>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</si>
  <si>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</si>
  <si>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</si>
  <si>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</si>
  <si>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</si>
  <si>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</si>
  <si>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</si>
  <si>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</si>
  <si>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</si>
  <si>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</si>
  <si>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</si>
  <si>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</si>
  <si>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</si>
  <si>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</si>
  <si>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</si>
  <si>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</si>
  <si>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</si>
  <si>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</si>
  <si>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</si>
  <si>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</si>
  <si>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</si>
  <si>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</si>
  <si>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</si>
  <si>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</si>
  <si>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</si>
  <si>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</si>
  <si>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</si>
  <si>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</si>
  <si>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</si>
  <si>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</si>
  <si>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</si>
  <si>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</si>
  <si>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</si>
  <si>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</si>
  <si>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</si>
  <si>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</si>
  <si>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</si>
  <si>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</si>
  <si>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</si>
  <si>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</si>
  <si>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</si>
  <si>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</si>
  <si>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</si>
  <si>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</si>
  <si>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</si>
  <si>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</si>
  <si>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</si>
  <si>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</si>
  <si>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</si>
  <si>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</si>
  <si>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</si>
  <si>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</si>
  <si>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</si>
  <si>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</si>
  <si>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</si>
  <si>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</si>
  <si>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</si>
  <si>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</si>
  <si>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</si>
  <si>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</si>
  <si>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</si>
  <si>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</si>
  <si>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</si>
  <si>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</si>
  <si>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</si>
  <si>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</si>
  <si>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</si>
  <si>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</si>
  <si>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</si>
  <si>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</si>
  <si>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</si>
  <si>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</si>
  <si>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</si>
  <si>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</si>
  <si>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</si>
  <si>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</si>
  <si>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</si>
  <si>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</si>
  <si>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</si>
  <si>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</si>
  <si>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</si>
  <si>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</si>
  <si>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</si>
  <si>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</si>
  <si>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</si>
  <si>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</si>
  <si>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</si>
  <si>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</si>
  <si>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</si>
  <si>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</si>
  <si>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</si>
  <si>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</si>
  <si>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</si>
  <si>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</si>
  <si>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</si>
  <si>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</si>
  <si>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</si>
  <si>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</si>
  <si>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</si>
  <si>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</si>
  <si>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</si>
  <si>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</si>
  <si>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</si>
  <si>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</si>
  <si>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</si>
  <si>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</si>
  <si>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</si>
  <si>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</si>
  <si>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</si>
  <si>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</si>
  <si>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</si>
  <si>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</si>
  <si>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</si>
  <si>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</si>
  <si>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</si>
  <si>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</si>
  <si>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</si>
  <si>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</si>
  <si>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</si>
  <si>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</si>
  <si>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</si>
  <si>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</si>
  <si>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</si>
  <si>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</si>
  <si>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</si>
  <si>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</si>
  <si>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</si>
  <si>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</si>
  <si>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</si>
  <si>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</si>
  <si>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</si>
  <si>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</si>
  <si>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</si>
  <si>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</si>
  <si>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</si>
  <si>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</si>
  <si>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</si>
  <si>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</si>
  <si>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</si>
  <si>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</si>
  <si>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</si>
  <si>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</si>
  <si>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</si>
  <si>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</si>
  <si>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</si>
  <si>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</si>
  <si>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</si>
  <si>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</si>
  <si>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</si>
  <si>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</si>
  <si>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</si>
  <si>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</si>
  <si>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</si>
  <si>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</si>
  <si>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</si>
  <si>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</si>
  <si>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</si>
  <si>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</si>
  <si>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</si>
  <si>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</si>
  <si>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</si>
  <si>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</si>
  <si>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</si>
  <si>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</si>
  <si>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</si>
  <si>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</si>
  <si>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</si>
  <si>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</si>
  <si>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</si>
  <si>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</si>
  <si>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</si>
  <si>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</si>
  <si>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</si>
  <si>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</si>
  <si>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</si>
  <si>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</si>
  <si>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</si>
  <si>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</si>
  <si>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</si>
  <si>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</si>
  <si>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</si>
  <si>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</si>
  <si>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</si>
  <si>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</si>
  <si>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</si>
  <si>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</si>
  <si>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</si>
  <si>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</si>
  <si>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</si>
  <si>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</si>
  <si>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</si>
  <si>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</si>
  <si>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</si>
  <si>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</si>
  <si>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</si>
  <si>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</si>
  <si>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</si>
  <si>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</si>
  <si>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</si>
  <si>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</si>
  <si>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</si>
  <si>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</si>
  <si>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</si>
  <si>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</si>
  <si>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</si>
  <si>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</si>
  <si>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</si>
  <si>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</si>
  <si>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</si>
  <si>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</si>
  <si>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</si>
  <si>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</si>
  <si>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</si>
  <si>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</si>
  <si>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</si>
  <si>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</si>
  <si>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</si>
  <si>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</si>
  <si>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</si>
  <si>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</si>
  <si>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</si>
  <si>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</si>
  <si>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</si>
  <si>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</si>
  <si>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</si>
  <si>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</si>
  <si>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</si>
  <si>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</si>
  <si>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</si>
  <si>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</si>
  <si>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</si>
  <si>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</si>
  <si>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</si>
  <si>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</si>
  <si>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</si>
  <si>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</si>
  <si>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</si>
  <si>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</si>
  <si>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</si>
  <si>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</si>
  <si>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</si>
  <si>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</si>
  <si>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</si>
  <si>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</si>
  <si>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</si>
  <si>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</si>
  <si>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</si>
  <si>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</si>
  <si>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</si>
  <si>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</si>
  <si>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</si>
  <si>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</si>
  <si>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</si>
  <si>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</si>
  <si>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</si>
  <si>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</si>
  <si>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</si>
  <si>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</si>
  <si>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</si>
  <si>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</si>
  <si>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</si>
  <si>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</si>
  <si>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</si>
  <si>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</si>
  <si>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</si>
  <si>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</si>
  <si>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</si>
  <si>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</si>
  <si>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</si>
  <si>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</si>
  <si>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</si>
  <si>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</si>
  <si>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</si>
  <si>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</si>
  <si>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</si>
  <si>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</si>
  <si>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</si>
  <si>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</si>
  <si>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</si>
  <si>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</si>
  <si>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</si>
  <si>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</si>
  <si>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</si>
  <si>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</si>
  <si>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</si>
  <si>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</si>
  <si>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</si>
  <si>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</si>
  <si>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</si>
  <si>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</si>
  <si>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</si>
  <si>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</si>
  <si>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</si>
  <si>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</si>
  <si>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</si>
  <si>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</si>
  <si>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</si>
  <si>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</si>
  <si>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</si>
  <si>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</si>
  <si>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</si>
  <si>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</si>
  <si>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</si>
  <si>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</si>
  <si>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</si>
  <si>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</si>
  <si>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</si>
  <si>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</si>
  <si>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</si>
  <si>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</si>
  <si>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</si>
  <si>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</si>
  <si>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</si>
  <si>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</si>
  <si>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</si>
  <si>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</si>
  <si>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</si>
  <si>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</si>
  <si>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</si>
  <si>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</si>
  <si>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</si>
  <si>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</si>
  <si>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</si>
  <si>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</si>
  <si>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</si>
  <si>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</si>
  <si>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</si>
  <si>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</si>
  <si>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</si>
  <si>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</si>
  <si>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</si>
  <si>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</si>
  <si>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</si>
  <si>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</si>
  <si>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</si>
  <si>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</si>
  <si>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</si>
  <si>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</si>
  <si>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</si>
  <si>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</si>
  <si>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</si>
  <si>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</si>
  <si>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</si>
  <si>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</si>
  <si>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</si>
  <si>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</si>
  <si>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</si>
  <si>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</si>
  <si>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</si>
  <si>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</si>
  <si>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</si>
  <si>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</si>
  <si>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</si>
  <si>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</si>
  <si>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</si>
  <si>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</si>
  <si>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</si>
  <si>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</si>
  <si>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</si>
  <si>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</si>
  <si>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</si>
  <si>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</si>
  <si>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</si>
  <si>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</si>
  <si>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</si>
  <si>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</si>
  <si>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</si>
  <si>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</si>
  <si>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</si>
  <si>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</si>
  <si>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</si>
  <si>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</si>
  <si>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</si>
  <si>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</si>
  <si>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</si>
  <si>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</si>
  <si>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</si>
  <si>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</si>
  <si>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</si>
  <si>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</si>
  <si>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</si>
  <si>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</si>
  <si>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</si>
  <si>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</si>
  <si>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</si>
  <si>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</si>
  <si>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</si>
  <si>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</si>
  <si>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</si>
  <si>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</si>
  <si>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</si>
  <si>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</si>
  <si>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</si>
  <si>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</si>
  <si>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</si>
  <si>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</si>
  <si>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</si>
  <si>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</si>
  <si>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</si>
  <si>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</si>
  <si>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</si>
  <si>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</si>
  <si>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</si>
  <si>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</si>
  <si>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</si>
  <si>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</si>
  <si>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</si>
  <si>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</si>
  <si>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</si>
  <si>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</si>
  <si>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</si>
  <si>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</si>
  <si>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</si>
  <si>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</si>
  <si>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</si>
  <si>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</si>
  <si>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</si>
  <si>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</si>
  <si>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</si>
  <si>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</si>
  <si>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</si>
  <si>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</si>
  <si>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</si>
  <si>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</si>
  <si>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</si>
  <si>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</si>
  <si>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</si>
  <si>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</si>
  <si>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</si>
  <si>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</si>
  <si>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</si>
  <si>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</si>
  <si>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</si>
  <si>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</si>
  <si>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</si>
  <si>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</si>
  <si>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</si>
  <si>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</si>
  <si>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</si>
  <si>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</si>
  <si>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</si>
  <si>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</si>
  <si>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</si>
  <si>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</si>
  <si>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</si>
  <si>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</si>
  <si>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</si>
  <si>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</si>
  <si>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</si>
  <si>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</si>
  <si>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</si>
  <si>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</si>
  <si>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</si>
  <si>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</si>
  <si>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</si>
  <si>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</si>
  <si>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</si>
  <si>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</si>
  <si>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</si>
  <si>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</si>
  <si>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</si>
  <si>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</si>
  <si>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</si>
  <si>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</si>
  <si>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</si>
  <si>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</si>
  <si>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</si>
  <si>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</si>
  <si>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</si>
  <si>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</si>
  <si>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</si>
  <si>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</si>
  <si>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</si>
  <si>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</si>
  <si>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</si>
  <si>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</si>
  <si>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</si>
  <si>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</si>
  <si>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</si>
  <si>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</si>
  <si>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</si>
  <si>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</si>
  <si>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</si>
  <si>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</si>
  <si>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</si>
  <si>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</si>
  <si>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</si>
  <si>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</si>
  <si>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</si>
  <si>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</si>
  <si>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</si>
  <si>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</si>
  <si>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</si>
  <si>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</si>
  <si>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</si>
  <si>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</si>
  <si>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</si>
  <si>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</si>
  <si>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</si>
  <si>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</si>
  <si>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</si>
  <si>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</si>
  <si>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</si>
  <si>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</si>
  <si>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</si>
  <si>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</si>
  <si>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</si>
  <si>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</si>
  <si>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</si>
  <si>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</si>
  <si>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</si>
  <si>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</si>
  <si>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</si>
  <si>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</si>
  <si>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</si>
  <si>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</si>
  <si>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</si>
  <si>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</si>
  <si>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</si>
  <si>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</si>
  <si>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</si>
  <si>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</si>
  <si>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</si>
  <si>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</si>
  <si>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</si>
  <si>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</si>
  <si>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</si>
  <si>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</si>
  <si>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</si>
  <si>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</si>
  <si>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</si>
  <si>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</si>
  <si>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</si>
  <si>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</si>
  <si>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</si>
  <si>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</si>
  <si>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</si>
  <si>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</si>
  <si>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</si>
  <si>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</si>
  <si>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</si>
  <si>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</si>
  <si>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</si>
  <si>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</si>
  <si>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</si>
  <si>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</si>
  <si>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</si>
  <si>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</si>
  <si>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</si>
  <si>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</si>
  <si>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</si>
  <si>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</si>
  <si>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</si>
  <si>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</si>
  <si>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</si>
  <si>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</si>
  <si>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</si>
  <si>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</si>
  <si>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</si>
  <si>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</si>
  <si>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</si>
  <si>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</si>
  <si>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</si>
  <si>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</si>
  <si>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</si>
  <si>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</si>
  <si>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</si>
  <si>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</si>
  <si>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</si>
  <si>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</si>
  <si>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</si>
  <si>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</si>
  <si>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</si>
  <si>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</si>
  <si>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</si>
  <si>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</si>
  <si>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</si>
  <si>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</si>
  <si>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</si>
  <si>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</si>
  <si>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</si>
  <si>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</si>
  <si>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</si>
  <si>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</si>
  <si>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</si>
  <si>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</si>
  <si>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</si>
  <si>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</si>
  <si>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</si>
  <si>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</si>
  <si>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</si>
  <si>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</si>
  <si>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</si>
  <si>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</si>
  <si>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</si>
  <si>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</si>
  <si>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</si>
  <si>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</si>
  <si>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</si>
  <si>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</si>
  <si>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</si>
  <si>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</si>
  <si>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</si>
  <si>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</si>
  <si>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</si>
  <si>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</si>
  <si>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</si>
  <si>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</si>
  <si>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</si>
  <si>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</si>
  <si>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</si>
  <si>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</si>
  <si>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</si>
  <si>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</si>
  <si>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</si>
  <si>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</si>
  <si>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</si>
  <si>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</si>
  <si>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</si>
  <si>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</si>
  <si>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</si>
  <si>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</si>
  <si>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</si>
  <si>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</si>
  <si>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</si>
  <si>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</si>
  <si>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</si>
  <si>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</si>
  <si>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</si>
  <si>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</si>
  <si>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</si>
  <si>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</si>
  <si>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</si>
  <si>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</si>
  <si>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</si>
  <si>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</si>
  <si>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</si>
  <si>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</si>
  <si>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</si>
  <si>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</si>
  <si>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</si>
  <si>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</si>
  <si>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</si>
  <si>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</si>
  <si>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</si>
  <si>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</si>
  <si>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</si>
  <si>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</si>
  <si>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</si>
  <si>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</si>
  <si>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</si>
  <si>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</si>
  <si>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</si>
  <si>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</si>
  <si>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</si>
  <si>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</si>
  <si>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</si>
  <si>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</si>
  <si>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</si>
  <si>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</si>
  <si>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</si>
  <si>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</si>
  <si>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</si>
  <si>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</si>
  <si>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</si>
  <si>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</si>
  <si>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</si>
  <si>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</si>
  <si>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</si>
  <si>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</si>
  <si>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</si>
  <si>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</si>
  <si>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</si>
  <si>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</si>
  <si>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</si>
  <si>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</si>
  <si>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</si>
  <si>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</si>
  <si>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</si>
  <si>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</si>
  <si>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</si>
  <si>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</si>
  <si>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</si>
  <si>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</si>
  <si>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</si>
  <si>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</si>
  <si>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</si>
  <si>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</si>
  <si>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</si>
  <si>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</si>
  <si>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</si>
  <si>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</si>
  <si>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</si>
  <si>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</si>
  <si>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</si>
  <si>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</si>
  <si>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</si>
  <si>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</si>
  <si>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</si>
  <si>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</si>
  <si>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</si>
  <si>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</si>
  <si>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</si>
  <si>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</si>
  <si>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</si>
  <si>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</si>
  <si>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</si>
  <si>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</si>
  <si>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</si>
  <si>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</si>
  <si>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</si>
  <si>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</si>
  <si>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</si>
  <si>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</si>
  <si>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</si>
  <si>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</si>
  <si>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</si>
  <si>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</si>
  <si>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</si>
  <si>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</si>
  <si>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</si>
  <si>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</si>
  <si>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</si>
  <si>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</si>
  <si>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</si>
  <si>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</si>
  <si>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</si>
  <si>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</si>
  <si>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</si>
  <si>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</si>
  <si>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</si>
  <si>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</si>
  <si>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</si>
  <si>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</si>
  <si>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</si>
  <si>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</si>
  <si>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</si>
  <si>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</si>
  <si>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</si>
  <si>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</si>
  <si>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</si>
  <si>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</si>
  <si>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</si>
  <si>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</si>
  <si>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</si>
  <si>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</si>
  <si>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</si>
  <si>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</si>
  <si>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</si>
  <si>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</si>
  <si>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</si>
  <si>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</si>
  <si>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</si>
  <si>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</si>
  <si>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</si>
  <si>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</si>
  <si>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</si>
  <si>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</si>
  <si>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</si>
  <si>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</si>
  <si>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</si>
  <si>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</si>
  <si>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</si>
  <si>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</si>
  <si>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</si>
  <si>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</si>
  <si>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</si>
  <si>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</si>
  <si>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</si>
  <si>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</si>
  <si>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</si>
  <si>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</si>
  <si>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</si>
  <si>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</si>
  <si>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</si>
  <si>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</si>
  <si>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</si>
  <si>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</si>
  <si>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</si>
  <si>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</si>
  <si>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</si>
  <si>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</si>
  <si>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</si>
  <si>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</si>
  <si>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</si>
  <si>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</si>
  <si>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</si>
  <si>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</si>
  <si>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</si>
  <si>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</si>
  <si>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</si>
  <si>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</si>
  <si>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</si>
  <si>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</si>
  <si>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</si>
  <si>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</si>
  <si>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</si>
  <si>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</si>
  <si>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</si>
  <si>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</si>
  <si>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</si>
  <si>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</si>
  <si>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</si>
  <si>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</si>
  <si>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</si>
  <si>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</si>
  <si>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</si>
  <si>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</si>
  <si>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</si>
  <si>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</si>
  <si>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</si>
  <si>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</si>
  <si>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</si>
  <si>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</si>
  <si>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</si>
  <si>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</si>
  <si>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</si>
  <si>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</si>
  <si>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</si>
  <si>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</si>
  <si>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</si>
  <si>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</si>
  <si>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</si>
  <si>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</si>
  <si>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</si>
  <si>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</si>
  <si>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</si>
  <si>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</si>
  <si>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</si>
  <si>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</si>
  <si>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</si>
  <si>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</si>
  <si>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</si>
  <si>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</si>
  <si>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</si>
  <si>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</si>
  <si>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</si>
  <si>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</si>
  <si>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</si>
  <si>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</si>
  <si>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</si>
  <si>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</si>
  <si>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</si>
  <si>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</si>
  <si>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</si>
  <si>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</si>
  <si>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</si>
  <si>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</si>
  <si>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</si>
  <si>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</si>
  <si>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</si>
  <si>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</si>
  <si>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</si>
  <si>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</si>
  <si>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</si>
  <si>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</si>
  <si>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</si>
  <si>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</si>
  <si>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</si>
  <si>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</si>
  <si>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</si>
  <si>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</si>
  <si>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</si>
  <si>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</si>
  <si>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</si>
  <si>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</si>
  <si>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</si>
  <si>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</si>
  <si>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</si>
  <si>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</si>
  <si>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</si>
  <si>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</si>
  <si>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</si>
  <si>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</si>
  <si>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</si>
  <si>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</si>
  <si>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</si>
  <si>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</si>
  <si>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</si>
  <si>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</si>
  <si>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</si>
  <si>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</si>
  <si>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</si>
  <si>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</si>
  <si>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</si>
  <si>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</si>
  <si>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</si>
  <si>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</si>
  <si>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</si>
  <si>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</si>
  <si>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</si>
  <si>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</si>
  <si>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</si>
  <si>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</si>
  <si>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</si>
  <si>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</si>
  <si>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</si>
  <si>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</si>
  <si>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</si>
  <si>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</si>
  <si>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</si>
  <si>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</si>
  <si>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</si>
  <si>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</si>
  <si>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</si>
  <si>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</si>
  <si>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</si>
  <si>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</si>
  <si>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</si>
  <si>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</si>
  <si>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</si>
  <si>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</si>
  <si>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</si>
  <si>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</si>
  <si>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</si>
  <si>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</si>
  <si>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</si>
  <si>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</si>
  <si>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</si>
  <si>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</si>
  <si>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</si>
  <si>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</si>
  <si>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</si>
  <si>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</si>
  <si>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</si>
  <si>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</si>
  <si>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</si>
  <si>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</si>
  <si>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</si>
  <si>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</si>
  <si>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</si>
  <si>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</si>
  <si>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</si>
  <si>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</si>
  <si>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</si>
  <si>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</si>
  <si>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</si>
  <si>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</si>
  <si>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</si>
  <si>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</si>
  <si>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</si>
  <si>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</si>
  <si>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</si>
  <si>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</si>
  <si>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</si>
  <si>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</si>
  <si>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</si>
  <si>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</si>
  <si>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</si>
  <si>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</si>
  <si>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</si>
  <si>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</si>
  <si>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</si>
  <si>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</si>
  <si>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</si>
  <si>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</si>
  <si>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</si>
  <si>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</si>
  <si>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</si>
  <si>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</si>
  <si>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</si>
  <si>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</si>
  <si>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</si>
  <si>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</si>
  <si>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</si>
  <si>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</si>
  <si>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</si>
  <si>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</si>
  <si>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</si>
  <si>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</si>
  <si>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</si>
  <si>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</si>
  <si>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</si>
  <si>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</si>
  <si>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</si>
  <si>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</si>
  <si>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</si>
  <si>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</si>
  <si>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</si>
  <si>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</si>
  <si>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</si>
  <si>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</si>
  <si>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</si>
  <si>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</si>
  <si>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</si>
  <si>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</si>
  <si>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</si>
  <si>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</si>
  <si>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</si>
  <si>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</si>
  <si>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</si>
  <si>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</si>
  <si>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</si>
  <si>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</si>
  <si>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</si>
  <si>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</si>
  <si>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</si>
  <si>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</si>
  <si>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</si>
  <si>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</si>
  <si>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</si>
  <si>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</si>
  <si>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</si>
  <si>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</si>
  <si>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</si>
  <si>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</si>
  <si>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</si>
  <si>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</si>
  <si>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</si>
  <si>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</si>
  <si>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</si>
  <si>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</si>
  <si>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</si>
  <si>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</si>
  <si>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</si>
  <si>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</si>
  <si>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</si>
  <si>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</si>
  <si>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</si>
  <si>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</si>
  <si>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</si>
  <si>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</si>
  <si>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</si>
  <si>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</si>
  <si>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</si>
  <si>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</si>
  <si>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</si>
  <si>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</si>
  <si>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</si>
  <si>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</si>
  <si>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</si>
  <si>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</si>
  <si>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</si>
  <si>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</si>
  <si>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</si>
  <si>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</si>
  <si>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</si>
  <si>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</si>
  <si>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</si>
  <si>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</si>
  <si>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</si>
  <si>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</si>
  <si>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</si>
  <si>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</si>
  <si>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</si>
  <si>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</si>
  <si>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</si>
  <si>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</si>
  <si>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</si>
  <si>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</si>
  <si>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</si>
  <si>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</si>
  <si>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</si>
  <si>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</si>
  <si>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</si>
  <si>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</si>
  <si>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</si>
  <si>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</si>
  <si>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</si>
  <si>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</si>
  <si>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</si>
  <si>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</si>
  <si>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</si>
  <si>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</si>
  <si>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</si>
  <si>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</si>
  <si>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</si>
  <si>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</si>
  <si>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</si>
  <si>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</si>
  <si>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</si>
  <si>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</si>
  <si>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</si>
  <si>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</si>
  <si>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</si>
  <si>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</si>
  <si>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</si>
  <si>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</si>
  <si>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</si>
  <si>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</si>
  <si>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</si>
  <si>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</si>
  <si>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</si>
  <si>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</si>
  <si>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</si>
  <si>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</si>
  <si>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</si>
  <si>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</si>
  <si>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</si>
  <si>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</si>
  <si>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</si>
  <si>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</si>
  <si>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</si>
  <si>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</si>
  <si>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</si>
  <si>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</si>
  <si>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</si>
  <si>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</si>
  <si>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</si>
  <si>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</si>
  <si>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</si>
  <si>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</si>
  <si>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</si>
  <si>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</si>
  <si>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</si>
  <si>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</si>
  <si>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</si>
  <si>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</si>
  <si>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</si>
  <si>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</si>
  <si>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</si>
  <si>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</si>
  <si>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</si>
  <si>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</si>
  <si>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</si>
  <si>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</si>
  <si>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</si>
  <si>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</si>
  <si>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</si>
  <si>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</si>
  <si>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</si>
  <si>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</si>
  <si>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</si>
  <si>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</si>
  <si>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</si>
  <si>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</si>
  <si>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</si>
  <si>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</si>
  <si>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</si>
  <si>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</si>
  <si>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</si>
  <si>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</si>
  <si>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</si>
  <si>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</si>
  <si>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</si>
  <si>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</si>
  <si>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</si>
  <si>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</si>
  <si>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</si>
  <si>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</si>
  <si>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</si>
  <si>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</si>
  <si>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</si>
  <si>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</si>
  <si>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</si>
  <si>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</si>
  <si>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</si>
  <si>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</si>
  <si>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</si>
  <si>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</si>
  <si>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</si>
  <si>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</si>
  <si>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</si>
  <si>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</si>
  <si>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</si>
  <si>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</si>
  <si>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</si>
  <si>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</si>
  <si>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</si>
  <si>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</si>
  <si>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</si>
  <si>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</si>
  <si>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</si>
  <si>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</si>
  <si>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</si>
  <si>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</si>
  <si>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</si>
  <si>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</si>
  <si>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</si>
  <si>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</si>
  <si>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</si>
  <si>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</si>
  <si>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</si>
  <si>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</si>
  <si>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</si>
  <si>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</si>
  <si>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</si>
  <si>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</si>
  <si>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</si>
  <si>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</si>
  <si>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</si>
  <si>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</si>
  <si>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</si>
  <si>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</si>
  <si>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</si>
  <si>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</si>
  <si>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</si>
  <si>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</si>
  <si>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</si>
  <si>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</si>
  <si>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</si>
  <si>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</si>
  <si>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</si>
  <si>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</si>
  <si>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</si>
  <si>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</si>
  <si>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</si>
  <si>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</si>
  <si>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</si>
  <si>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</si>
  <si>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</si>
  <si>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</si>
  <si>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</si>
  <si>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</si>
  <si>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</si>
  <si>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</si>
  <si>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</si>
  <si>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</si>
  <si>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</si>
  <si>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</si>
  <si>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</si>
  <si>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</si>
  <si>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</si>
  <si>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</si>
  <si>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</si>
  <si>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</si>
  <si>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</si>
  <si>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</si>
  <si>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</si>
  <si>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</si>
  <si>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</si>
  <si>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</si>
  <si>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</si>
  <si>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</si>
  <si>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</si>
  <si>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</si>
  <si>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</si>
  <si>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</si>
  <si>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</si>
  <si>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</si>
  <si>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</si>
  <si>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</si>
  <si>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</si>
  <si>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</si>
  <si>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</si>
  <si>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</si>
  <si>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</si>
  <si>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</si>
  <si>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</si>
  <si>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</si>
  <si>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</si>
  <si>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</si>
  <si>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</si>
  <si>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</si>
  <si>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</si>
  <si>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</si>
  <si>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</si>
  <si>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</si>
  <si>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</si>
  <si>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</si>
  <si>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</si>
  <si>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</si>
  <si>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</si>
  <si>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</si>
  <si>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</si>
  <si>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</si>
  <si>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</si>
  <si>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</si>
  <si>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</si>
  <si>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</si>
  <si>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</si>
  <si>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</si>
  <si>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</si>
  <si>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</si>
  <si>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</si>
  <si>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</si>
  <si>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</si>
  <si>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</si>
  <si>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</si>
  <si>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</si>
  <si>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</si>
  <si>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</si>
  <si>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</si>
  <si>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</si>
  <si>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</si>
  <si>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</si>
  <si>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</si>
  <si>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</si>
  <si>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</si>
  <si>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</si>
  <si>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</si>
  <si>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</si>
  <si>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</si>
  <si>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</si>
  <si>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</si>
  <si>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</si>
  <si>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</si>
  <si>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</si>
  <si>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</si>
  <si>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</si>
  <si>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</si>
  <si>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</si>
  <si>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</si>
  <si>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</si>
  <si>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</si>
  <si>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</si>
  <si>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</si>
  <si>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</si>
  <si>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</si>
  <si>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</si>
  <si>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</si>
  <si>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</si>
  <si>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</si>
  <si>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</si>
  <si>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</si>
  <si>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</si>
  <si>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</si>
  <si>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</si>
  <si>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</si>
  <si>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</si>
  <si>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</si>
  <si>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</si>
  <si>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</si>
  <si>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</si>
  <si>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</si>
  <si>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</si>
  <si>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</si>
  <si>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</si>
  <si>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</si>
  <si>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</si>
  <si>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</si>
  <si>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</si>
  <si>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</si>
  <si>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</si>
  <si>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</si>
  <si>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</si>
  <si>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</si>
  <si>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</si>
  <si>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</si>
  <si>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</si>
  <si>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</si>
  <si>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</si>
  <si>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</si>
  <si>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</si>
  <si>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</si>
  <si>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</si>
  <si>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</si>
  <si>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</si>
  <si>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</si>
  <si>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</si>
  <si>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</si>
  <si>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</si>
  <si>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</si>
  <si>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</si>
  <si>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</si>
  <si>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</si>
  <si>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</si>
  <si>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</si>
  <si>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</si>
  <si>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</si>
  <si>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</si>
  <si>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</si>
  <si>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</si>
  <si>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</si>
  <si>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</si>
  <si>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</si>
  <si>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</si>
  <si>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</si>
  <si>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</si>
  <si>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</si>
  <si>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</si>
  <si>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</si>
  <si>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</si>
  <si>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</si>
  <si>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</si>
  <si>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</si>
  <si>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</si>
  <si>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</si>
  <si>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</si>
  <si>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</si>
  <si>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</si>
  <si>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</si>
  <si>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</si>
  <si>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</si>
  <si>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</si>
  <si>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</si>
  <si>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</si>
  <si>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</si>
  <si>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</si>
  <si>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</si>
  <si>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</si>
  <si>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</si>
  <si>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</si>
  <si>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</si>
  <si>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</si>
  <si>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</si>
  <si>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</si>
  <si>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</si>
  <si>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</si>
  <si>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</si>
  <si>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</si>
  <si>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</si>
  <si>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</si>
  <si>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</si>
  <si>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</si>
  <si>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</si>
  <si>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</si>
  <si>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</si>
  <si>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</si>
  <si>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</si>
  <si>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</si>
  <si>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</si>
  <si>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</si>
  <si>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</si>
  <si>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</si>
  <si>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</si>
  <si>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</si>
  <si>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</si>
  <si>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</si>
  <si>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</si>
  <si>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</si>
  <si>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</si>
  <si>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</si>
  <si>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</si>
  <si>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</si>
  <si>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</si>
  <si>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</si>
  <si>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</si>
  <si>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</si>
  <si>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</si>
  <si>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</si>
  <si>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</si>
  <si>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</si>
  <si>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</si>
  <si>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</si>
  <si>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</si>
  <si>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</si>
  <si>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</si>
  <si>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</si>
  <si>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</si>
  <si>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</si>
  <si>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</si>
  <si>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</si>
  <si>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</si>
  <si>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</si>
  <si>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</si>
  <si>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</si>
  <si>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</si>
  <si>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</si>
  <si>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</si>
  <si>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</si>
  <si>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</si>
  <si>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</si>
  <si>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</si>
  <si>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</si>
  <si>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</si>
  <si>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</si>
  <si>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</si>
  <si>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</si>
  <si>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</si>
  <si>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</si>
  <si>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</si>
  <si>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</si>
  <si>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</si>
  <si>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</si>
  <si>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</si>
  <si>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</si>
  <si>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</si>
  <si>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</si>
  <si>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</si>
  <si>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</si>
  <si>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</si>
  <si>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</si>
  <si>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</si>
  <si>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</si>
  <si>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</si>
  <si>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</si>
  <si>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</si>
  <si>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</si>
  <si>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</si>
  <si>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</si>
  <si>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</si>
  <si>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</si>
  <si>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</si>
  <si>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</si>
  <si>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</si>
  <si>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</si>
  <si>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</si>
  <si>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</si>
  <si>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</si>
  <si>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</si>
  <si>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</si>
  <si>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</si>
  <si>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</si>
  <si>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</si>
  <si>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</si>
  <si>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</si>
  <si>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</si>
  <si>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</si>
  <si>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</si>
  <si>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</si>
  <si>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</si>
  <si>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</si>
  <si>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</si>
  <si>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</si>
  <si>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</si>
  <si>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</si>
  <si>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</si>
  <si>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</si>
  <si>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</si>
  <si>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</si>
  <si>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</si>
  <si>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</si>
  <si>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</si>
  <si>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</si>
  <si>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</si>
  <si>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</si>
  <si>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</si>
  <si>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</si>
  <si>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</si>
  <si>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</si>
  <si>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</si>
  <si>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</si>
  <si>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</si>
  <si>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</si>
  <si>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</si>
  <si>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</si>
  <si>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</si>
  <si>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</si>
  <si>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</si>
  <si>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</si>
  <si>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</si>
  <si>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</si>
  <si>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</si>
  <si>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</si>
  <si>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</si>
  <si>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</si>
  <si>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</si>
  <si>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</si>
  <si>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</si>
  <si>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</si>
  <si>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</si>
  <si>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</si>
  <si>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</si>
  <si>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</si>
  <si>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</si>
  <si>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</si>
  <si>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</si>
  <si>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</si>
  <si>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</si>
  <si>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</si>
  <si>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</si>
  <si>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</si>
  <si>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</si>
  <si>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</si>
  <si>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</si>
  <si>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</si>
  <si>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</si>
  <si>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</si>
  <si>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</si>
  <si>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</si>
  <si>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</si>
  <si>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</si>
  <si>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</si>
  <si>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</si>
  <si>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</si>
  <si>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</si>
  <si>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</si>
  <si>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</si>
  <si>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</si>
  <si>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</si>
  <si>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</si>
  <si>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</si>
  <si>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</si>
  <si>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</si>
  <si>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</si>
  <si>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</si>
  <si>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</si>
  <si>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</si>
  <si>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</si>
  <si>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</si>
  <si>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</si>
  <si>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</si>
  <si>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</si>
  <si>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</si>
  <si>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</si>
  <si>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</si>
  <si>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</si>
  <si>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</si>
  <si>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</si>
  <si>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</si>
  <si>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</si>
  <si>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</si>
  <si>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</si>
  <si>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</si>
  <si>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</si>
  <si>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</si>
  <si>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</si>
  <si>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</si>
  <si>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</si>
  <si>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</si>
  <si>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</si>
  <si>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</si>
  <si>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</si>
  <si>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</si>
  <si>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</si>
  <si>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</si>
  <si>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</si>
  <si>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</si>
  <si>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</si>
  <si>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</si>
  <si>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</si>
  <si>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</si>
  <si>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</si>
  <si>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</si>
  <si>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</si>
  <si>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</si>
  <si>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</si>
  <si>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</si>
  <si>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</si>
  <si>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</si>
  <si>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</si>
  <si>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</si>
  <si>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</si>
  <si>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</si>
  <si>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</si>
  <si>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</si>
  <si>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</si>
  <si>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</si>
  <si>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</si>
  <si>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</si>
  <si>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</si>
  <si>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</si>
  <si>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</si>
  <si>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</si>
  <si>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</si>
  <si>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</si>
  <si>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</si>
  <si>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</si>
  <si>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</si>
  <si>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</si>
  <si>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</si>
  <si>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</si>
  <si>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</si>
  <si>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</si>
  <si>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</si>
  <si>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</si>
  <si>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</si>
  <si>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</si>
  <si>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</si>
  <si>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</si>
  <si>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</si>
  <si>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</si>
  <si>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</si>
  <si>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</si>
  <si>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</si>
  <si>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</si>
  <si>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</si>
  <si>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</si>
  <si>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</si>
  <si>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</si>
  <si>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</si>
  <si>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</si>
  <si>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</si>
  <si>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</si>
  <si>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</si>
  <si>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</si>
  <si>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</si>
  <si>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</si>
  <si>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</si>
  <si>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</si>
  <si>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</si>
  <si>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</si>
  <si>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</si>
  <si>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</si>
  <si>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</si>
  <si>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</si>
  <si>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</si>
  <si>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</si>
  <si>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</si>
  <si>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</si>
  <si>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</si>
  <si>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</si>
  <si>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</si>
  <si>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</si>
  <si>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</si>
  <si>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</si>
  <si>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</si>
  <si>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</si>
  <si>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</si>
  <si>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</si>
  <si>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</si>
  <si>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</si>
  <si>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</si>
  <si>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</si>
  <si>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</si>
  <si>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</si>
  <si>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</si>
  <si>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</si>
  <si>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</si>
  <si>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</si>
  <si>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</si>
  <si>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</si>
  <si>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</si>
  <si>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</si>
  <si>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</si>
  <si>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</si>
  <si>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</si>
  <si>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</si>
  <si>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</si>
  <si>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</si>
  <si>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</si>
  <si>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</si>
  <si>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</si>
  <si>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</si>
  <si>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</si>
  <si>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</si>
  <si>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</si>
  <si>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</si>
  <si>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</si>
  <si>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</si>
  <si>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</si>
  <si>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</si>
  <si>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</si>
  <si>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</si>
  <si>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</si>
  <si>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</si>
  <si>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</si>
  <si>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</si>
  <si>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</si>
  <si>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</si>
  <si>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</si>
  <si>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</si>
  <si>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</si>
  <si>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</si>
  <si>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</si>
  <si>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</si>
  <si>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</si>
  <si>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</si>
  <si>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</si>
  <si>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</si>
  <si>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</si>
  <si>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</si>
  <si>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</si>
  <si>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</si>
  <si>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</si>
  <si>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</si>
  <si>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</si>
  <si>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</si>
  <si>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</si>
  <si>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</si>
  <si>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</si>
  <si>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</si>
  <si>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</si>
  <si>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</si>
  <si>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</si>
  <si>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</si>
  <si>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</si>
  <si>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</si>
  <si>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</si>
  <si>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</si>
  <si>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</si>
  <si>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</si>
  <si>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</si>
  <si>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</si>
  <si>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</si>
  <si>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</si>
  <si>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</si>
  <si>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</si>
  <si>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</si>
  <si>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</si>
  <si>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</si>
  <si>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</si>
  <si>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</si>
  <si>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</si>
  <si>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</si>
  <si>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</si>
  <si>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</si>
  <si>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</si>
  <si>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</si>
  <si>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</si>
  <si>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</si>
  <si>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</si>
  <si>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</si>
  <si>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</si>
  <si>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</si>
  <si>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</si>
  <si>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</si>
  <si>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</si>
  <si>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</si>
  <si>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</si>
  <si>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</si>
  <si>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</si>
  <si>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</si>
  <si>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</si>
  <si>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</si>
  <si>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</si>
  <si>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</si>
  <si>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</si>
  <si>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</si>
  <si>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</si>
  <si>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</si>
  <si>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</si>
  <si>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</si>
  <si>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</si>
  <si>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</si>
  <si>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</si>
  <si>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</si>
  <si>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</si>
  <si>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</si>
  <si>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</si>
  <si>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</si>
  <si>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</si>
  <si>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</si>
  <si>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</si>
  <si>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</si>
  <si>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</si>
  <si>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</si>
  <si>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</si>
  <si>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</si>
  <si>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</si>
  <si>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</si>
  <si>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</si>
  <si>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</si>
  <si>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</si>
  <si>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</si>
  <si>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</si>
  <si>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</si>
  <si>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</si>
  <si>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</si>
  <si>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</si>
  <si>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</si>
  <si>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</si>
  <si>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</si>
  <si>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</si>
  <si>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</si>
  <si>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</si>
  <si>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</si>
  <si>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</si>
  <si>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</si>
  <si>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</si>
  <si>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</si>
  <si>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</si>
  <si>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</si>
  <si>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</si>
  <si>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</si>
  <si>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</si>
  <si>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</si>
  <si>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</si>
  <si>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</si>
  <si>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</si>
  <si>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</si>
  <si>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</si>
  <si>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</si>
  <si>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</si>
  <si>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</si>
  <si>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</si>
  <si>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</si>
  <si>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</si>
  <si>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</si>
  <si>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</si>
  <si>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</si>
  <si>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</si>
  <si>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</si>
  <si>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</si>
  <si>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</si>
  <si>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</si>
  <si>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</si>
  <si>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</si>
  <si>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</si>
  <si>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</si>
  <si>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</si>
  <si>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</si>
  <si>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</si>
  <si>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</si>
  <si>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</si>
  <si>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</si>
  <si>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</si>
  <si>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</si>
  <si>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</si>
  <si>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</si>
  <si>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</si>
  <si>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</si>
  <si>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</si>
  <si>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</si>
  <si>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</si>
  <si>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</si>
  <si>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</si>
  <si>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</si>
  <si>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</si>
  <si>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</si>
  <si>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</si>
  <si>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</si>
  <si>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</si>
  <si>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</si>
  <si>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</si>
  <si>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</si>
  <si>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</si>
  <si>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</si>
  <si>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</si>
  <si>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</si>
  <si>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</si>
  <si>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</si>
  <si>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</si>
  <si>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</si>
  <si>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</si>
  <si>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</si>
  <si>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</si>
  <si>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</si>
  <si>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</si>
  <si>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</si>
  <si>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</si>
  <si>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</si>
  <si>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</si>
  <si>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</si>
  <si>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</si>
  <si>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</si>
  <si>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</si>
  <si>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</si>
  <si>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</si>
  <si>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</si>
  <si>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</si>
  <si>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</si>
  <si>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</si>
  <si>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</si>
  <si>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</si>
  <si>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</si>
  <si>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</si>
  <si>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</si>
  <si>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</si>
  <si>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</si>
  <si>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</si>
  <si>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</si>
  <si>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</si>
  <si>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</si>
  <si>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</si>
  <si>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</si>
  <si>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</si>
  <si>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</si>
  <si>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</si>
  <si>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</si>
  <si>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</si>
  <si>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</si>
  <si>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</si>
  <si>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</si>
  <si>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</si>
  <si>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</si>
  <si>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</si>
  <si>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</si>
  <si>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</si>
  <si>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</si>
  <si>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</si>
  <si>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</si>
  <si>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</si>
  <si>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</si>
  <si>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</si>
  <si>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</si>
  <si>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</si>
  <si>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</si>
  <si>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</si>
  <si>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</si>
  <si>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</si>
  <si>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</si>
  <si>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</si>
  <si>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</si>
  <si>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</si>
  <si>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</si>
  <si>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</si>
  <si>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</si>
  <si>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</si>
  <si>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</si>
  <si>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</si>
  <si>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</si>
  <si>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</si>
  <si>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</si>
  <si>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</si>
  <si>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</si>
  <si>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</si>
  <si>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</si>
  <si>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</si>
  <si>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</si>
  <si>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</si>
  <si>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</si>
  <si>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</si>
  <si>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</si>
  <si>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</si>
  <si>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</si>
  <si>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</si>
  <si>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</si>
  <si>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</si>
  <si>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</si>
  <si>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</si>
  <si>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</si>
  <si>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</si>
  <si>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</si>
  <si>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</si>
  <si>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</si>
  <si>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</si>
  <si>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</si>
  <si>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</si>
  <si>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</si>
  <si>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</si>
  <si>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</si>
  <si>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</si>
  <si>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</si>
  <si>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</si>
  <si>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</si>
  <si>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</si>
  <si>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</si>
  <si>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</si>
  <si>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</si>
  <si>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</si>
  <si>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</si>
  <si>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</si>
  <si>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</si>
  <si>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</si>
  <si>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</si>
  <si>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</si>
  <si>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</si>
  <si>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</si>
  <si>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</si>
  <si>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</si>
  <si>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</si>
  <si>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</si>
  <si>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</si>
  <si>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</si>
  <si>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</si>
  <si>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</si>
  <si>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</si>
  <si>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</si>
  <si>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</si>
  <si>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</si>
  <si>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</si>
  <si>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</si>
  <si>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</si>
  <si>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</si>
  <si>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</si>
  <si>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</si>
  <si>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</si>
  <si>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</si>
  <si>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</si>
  <si>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</si>
  <si>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</si>
  <si>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</si>
  <si>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</si>
  <si>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</si>
  <si>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</si>
  <si>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</si>
  <si>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</si>
  <si>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</si>
  <si>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</si>
  <si>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</si>
  <si>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</si>
  <si>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</si>
  <si>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</si>
  <si>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</si>
  <si>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</si>
  <si>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</si>
  <si>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</si>
  <si>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</si>
  <si>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</si>
  <si>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</si>
  <si>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</si>
  <si>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</si>
  <si>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</si>
  <si>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</si>
  <si>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</si>
  <si>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</si>
  <si>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</si>
  <si>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</si>
  <si>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</si>
  <si>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</si>
  <si>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</si>
  <si>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</si>
  <si>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</si>
  <si>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</si>
  <si>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</si>
  <si>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</si>
  <si>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</si>
  <si>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</si>
  <si>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</si>
  <si>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</si>
  <si>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</si>
  <si>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</si>
  <si>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</si>
  <si>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</si>
  <si>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</si>
  <si>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</si>
  <si>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</si>
  <si>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</si>
  <si>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</si>
  <si>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</si>
  <si>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</si>
  <si>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</si>
  <si>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</si>
  <si>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</si>
  <si>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</si>
  <si>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</si>
  <si>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</si>
  <si>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</si>
  <si>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</si>
  <si>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</si>
  <si>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</si>
  <si>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</si>
  <si>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</si>
  <si>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</si>
  <si>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</si>
  <si>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</si>
  <si>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</si>
  <si>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</si>
  <si>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</si>
  <si>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</si>
  <si>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</si>
  <si>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</si>
  <si>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</si>
  <si>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</si>
  <si>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</si>
  <si>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</si>
  <si>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</si>
  <si>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</si>
  <si>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</si>
  <si>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</si>
  <si>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</si>
  <si>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</si>
  <si>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</si>
  <si>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</si>
  <si>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</si>
  <si>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</si>
  <si>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</si>
  <si>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</si>
  <si>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</si>
  <si>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</si>
  <si>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</si>
  <si>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</si>
  <si>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</si>
  <si>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</si>
  <si>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</si>
  <si>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</si>
  <si>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</si>
  <si>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</si>
  <si>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</si>
  <si>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</si>
  <si>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</si>
  <si>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</si>
  <si>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</si>
  <si>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</si>
  <si>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</si>
  <si>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</si>
  <si>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</si>
  <si>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</si>
  <si>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</si>
  <si>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</si>
  <si>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</si>
  <si>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</si>
  <si>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</si>
  <si>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</si>
  <si>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</si>
  <si>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</si>
  <si>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</si>
  <si>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</si>
  <si>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</si>
  <si>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</si>
  <si>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</si>
  <si>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</si>
  <si>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</si>
  <si>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</si>
  <si>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</si>
  <si>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</si>
  <si>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</si>
  <si>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</si>
  <si>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</si>
  <si>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</si>
  <si>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</si>
  <si>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</si>
  <si>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</si>
  <si>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</si>
  <si>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</si>
  <si>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</si>
  <si>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</si>
  <si>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</si>
  <si>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</si>
  <si>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</si>
  <si>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</si>
  <si>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</si>
  <si>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</si>
  <si>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</si>
  <si>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</si>
  <si>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</si>
  <si>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</si>
  <si>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</si>
  <si>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</si>
  <si>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</si>
  <si>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</si>
  <si>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</si>
  <si>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</si>
  <si>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</si>
  <si>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</si>
  <si>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</si>
  <si>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</si>
  <si>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</si>
  <si>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</si>
  <si>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</si>
  <si>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</si>
  <si>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</si>
  <si>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</si>
  <si>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</si>
  <si>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</si>
  <si>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</si>
  <si>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</si>
  <si>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</si>
  <si>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</si>
  <si>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</si>
  <si>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</si>
  <si>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</si>
  <si>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</si>
  <si>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</si>
  <si>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</si>
  <si>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</si>
  <si>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</si>
  <si>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</si>
  <si>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</si>
  <si>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</si>
  <si>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</si>
  <si>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</si>
  <si>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</si>
  <si>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</si>
  <si>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</si>
  <si>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</si>
  <si>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</si>
  <si>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</si>
  <si>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</si>
  <si>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</si>
  <si>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</si>
  <si>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</si>
  <si>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</si>
  <si>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</si>
  <si>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</si>
  <si>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</si>
  <si>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</si>
  <si>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</si>
  <si>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</si>
  <si>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</si>
  <si>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</si>
  <si>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</si>
  <si>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</si>
  <si>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</si>
  <si>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</si>
  <si>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</si>
  <si>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</si>
  <si>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</si>
  <si>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</si>
  <si>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</si>
  <si>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</si>
  <si>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</si>
  <si>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</si>
  <si>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</si>
  <si>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</si>
  <si>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</si>
  <si>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</si>
  <si>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</si>
  <si>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</si>
  <si>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</si>
  <si>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</si>
  <si>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</si>
  <si>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</si>
  <si>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</si>
  <si>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</si>
  <si>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</si>
  <si>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</si>
  <si>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</si>
  <si>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</si>
  <si>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</si>
  <si>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</si>
  <si>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</si>
  <si>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</si>
  <si>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</si>
  <si>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</si>
  <si>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</si>
  <si>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</si>
  <si>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</si>
  <si>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</si>
  <si>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</si>
  <si>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</si>
  <si>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</si>
  <si>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</si>
  <si>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</si>
  <si>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</si>
  <si>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</si>
  <si>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</si>
  <si>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</si>
  <si>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</si>
  <si>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</si>
  <si>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</si>
  <si>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</si>
  <si>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</si>
  <si>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</si>
  <si>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</si>
  <si>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</si>
  <si>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</si>
  <si>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</si>
  <si>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</si>
  <si>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</si>
  <si>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</si>
  <si>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</si>
  <si>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</si>
  <si>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</si>
  <si>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</si>
  <si>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</si>
  <si>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</si>
  <si>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</si>
  <si>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</si>
  <si>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</si>
  <si>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</si>
  <si>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</si>
  <si>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</si>
  <si>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</si>
  <si>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</si>
  <si>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</si>
  <si>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</si>
  <si>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</si>
  <si>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</si>
  <si>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</si>
  <si>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</si>
  <si>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</si>
  <si>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</si>
  <si>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</si>
  <si>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</si>
  <si>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</si>
  <si>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</si>
  <si>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</si>
  <si>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</si>
  <si>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</si>
  <si>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</si>
  <si>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</si>
  <si>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</si>
  <si>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</si>
  <si>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</si>
  <si>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</si>
  <si>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</si>
  <si>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</si>
  <si>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</si>
  <si>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</si>
  <si>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</si>
  <si>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</si>
  <si>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</si>
  <si>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</si>
  <si>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</si>
  <si>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</si>
  <si>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</si>
  <si>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</si>
  <si>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</si>
  <si>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</si>
  <si>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</si>
  <si>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</si>
  <si>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</si>
  <si>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</si>
  <si>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</si>
  <si>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</si>
  <si>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</si>
  <si>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</si>
  <si>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</si>
  <si>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</si>
  <si>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</si>
  <si>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</si>
  <si>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</si>
  <si>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</si>
  <si>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</si>
  <si>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</si>
  <si>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</si>
  <si>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</si>
  <si>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</si>
  <si>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</si>
  <si>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</si>
  <si>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</si>
  <si>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</si>
  <si>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</si>
  <si>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</si>
  <si>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</si>
  <si>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</si>
  <si>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</si>
  <si>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</si>
  <si>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</si>
  <si>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</si>
  <si>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</si>
  <si>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</si>
  <si>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</si>
  <si>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</si>
  <si>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</si>
  <si>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</si>
  <si>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</si>
  <si>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</si>
  <si>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</si>
  <si>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</si>
  <si>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</si>
  <si>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</si>
  <si>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</si>
  <si>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</si>
  <si>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</si>
  <si>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</si>
  <si>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</si>
  <si>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</si>
  <si>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</si>
  <si>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</si>
  <si>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</si>
  <si>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</si>
  <si>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</si>
  <si>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</si>
  <si>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</si>
  <si>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</si>
  <si>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</si>
  <si>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</si>
  <si>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</si>
  <si>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</si>
  <si>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</si>
  <si>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</si>
  <si>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</si>
  <si>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</si>
  <si>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</si>
  <si>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</si>
  <si>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</si>
  <si>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</si>
  <si>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</si>
  <si>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</si>
  <si>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</si>
  <si>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</si>
  <si>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</si>
  <si>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</si>
  <si>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</si>
  <si>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</si>
  <si>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</si>
  <si>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</si>
  <si>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</si>
  <si>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</si>
  <si>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</si>
  <si>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</si>
  <si>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</si>
  <si>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</si>
  <si>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</si>
  <si>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</si>
  <si>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</si>
  <si>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</si>
  <si>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</si>
  <si>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</si>
  <si>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</si>
  <si>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</si>
  <si>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</si>
  <si>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</si>
  <si>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</si>
  <si>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</si>
  <si>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</si>
  <si>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</si>
  <si>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</si>
  <si>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</si>
  <si>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</si>
  <si>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</si>
  <si>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</si>
  <si>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</si>
  <si>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</si>
  <si>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</si>
  <si>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</si>
  <si>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</si>
  <si>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</si>
  <si>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</si>
  <si>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</si>
  <si>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</si>
  <si>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</si>
  <si>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</si>
  <si>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</si>
  <si>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</si>
  <si>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</si>
  <si>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</si>
  <si>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</si>
  <si>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</si>
  <si>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</si>
  <si>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</si>
  <si>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</si>
  <si>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</si>
  <si>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</si>
  <si>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</si>
  <si>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</si>
  <si>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</si>
  <si>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</si>
  <si>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</si>
  <si>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</si>
  <si>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</si>
  <si>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</si>
  <si>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</si>
  <si>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</si>
  <si>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</si>
  <si>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</si>
  <si>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</si>
  <si>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</si>
  <si>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</si>
  <si>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</si>
  <si>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</si>
  <si>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</si>
  <si>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</si>
  <si>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</si>
  <si>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</si>
  <si>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</si>
  <si>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</si>
  <si>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</si>
  <si>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</si>
  <si>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</si>
  <si>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</si>
  <si>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</si>
  <si>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</si>
  <si>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</si>
  <si>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</si>
  <si>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</si>
  <si>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</si>
  <si>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</si>
  <si>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</si>
  <si>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</si>
  <si>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</si>
  <si>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</si>
  <si>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</si>
  <si>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</si>
  <si>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</si>
  <si>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</si>
  <si>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</si>
  <si>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</si>
  <si>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</si>
  <si>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</si>
  <si>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</si>
  <si>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</si>
  <si>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</si>
  <si>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</si>
  <si>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</si>
  <si>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</si>
  <si>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</si>
  <si>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</si>
  <si>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</si>
  <si>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</si>
  <si>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</si>
  <si>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</si>
  <si>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</si>
  <si>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</si>
  <si>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</si>
  <si>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</si>
  <si>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</si>
  <si>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</si>
  <si>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</si>
  <si>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</si>
  <si>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</si>
  <si>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</si>
  <si>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</si>
  <si>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</si>
  <si>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</si>
  <si>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</si>
  <si>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</si>
  <si>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</si>
  <si>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</si>
  <si>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</si>
  <si>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</si>
  <si>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</si>
  <si>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</si>
  <si>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</si>
  <si>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</si>
  <si>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</si>
  <si>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</si>
  <si>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</si>
  <si>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</si>
  <si>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</si>
  <si>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</si>
  <si>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</si>
  <si>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</si>
  <si>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</si>
  <si>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</si>
  <si>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</si>
  <si>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</si>
  <si>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</si>
  <si>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</si>
  <si>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</si>
  <si>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</si>
  <si>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</si>
  <si>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</si>
  <si>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</si>
  <si>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</si>
  <si>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</si>
  <si>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</si>
  <si>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</si>
  <si>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</si>
  <si>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</si>
  <si>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</si>
  <si>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</si>
  <si>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</si>
  <si>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</si>
  <si>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</si>
  <si>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</si>
  <si>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</si>
  <si>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</si>
  <si>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</si>
  <si>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</si>
  <si>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</si>
  <si>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</si>
  <si>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</si>
  <si>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</si>
  <si>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</si>
  <si>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</si>
  <si>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</si>
  <si>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</si>
  <si>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</si>
  <si>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</si>
  <si>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</si>
  <si>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</si>
  <si>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</si>
  <si>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</si>
  <si>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</si>
  <si>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</si>
  <si>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</si>
  <si>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</si>
  <si>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</si>
  <si>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</si>
  <si>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</si>
  <si>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</si>
  <si>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</si>
  <si>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</si>
  <si>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</si>
  <si>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</si>
  <si>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</si>
  <si>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</si>
  <si>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</si>
  <si>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</si>
  <si>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</si>
  <si>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</si>
  <si>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</si>
  <si>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</si>
  <si>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</si>
  <si>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</si>
  <si>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</si>
  <si>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</si>
  <si>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</si>
  <si>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</si>
  <si>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</si>
  <si>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</si>
  <si>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</si>
  <si>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</si>
  <si>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</si>
  <si>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</si>
  <si>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</si>
  <si>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</si>
  <si>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</si>
  <si>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</si>
  <si>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</si>
  <si>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</si>
  <si>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</si>
  <si>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</si>
  <si>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</si>
  <si>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</si>
  <si>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</si>
  <si>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</si>
  <si>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</si>
  <si>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</si>
  <si>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</si>
  <si>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</si>
  <si>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</si>
  <si>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</si>
  <si>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</si>
  <si>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</si>
  <si>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</si>
  <si>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</si>
  <si>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</si>
  <si>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</si>
  <si>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</si>
  <si>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</si>
  <si>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</si>
  <si>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</si>
  <si>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</si>
  <si>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</si>
  <si>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</si>
  <si>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</si>
  <si>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</si>
  <si>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</si>
  <si>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</si>
  <si>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</si>
  <si>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</si>
  <si>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</si>
  <si>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</si>
  <si>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</si>
  <si>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</si>
  <si>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</si>
  <si>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</si>
  <si>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</si>
  <si>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</si>
  <si>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</si>
  <si>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</si>
  <si>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</si>
  <si>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</si>
  <si>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</si>
  <si>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</si>
  <si>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</si>
  <si>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</si>
  <si>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</si>
  <si>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</si>
  <si>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</si>
  <si>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</si>
  <si>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</si>
  <si>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</si>
  <si>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</si>
  <si>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</si>
  <si>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</si>
  <si>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</si>
  <si>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</si>
  <si>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</si>
  <si>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</si>
  <si>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</si>
  <si>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</si>
  <si>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</si>
  <si>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</si>
  <si>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</si>
  <si>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</si>
  <si>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</si>
  <si>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</si>
  <si>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</si>
  <si>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</si>
  <si>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</si>
  <si>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</si>
  <si>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</si>
  <si>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</si>
  <si>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</si>
  <si>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</si>
  <si>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</si>
  <si>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</si>
  <si>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</si>
  <si>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</si>
  <si>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</si>
  <si>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</si>
  <si>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</si>
  <si>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</si>
  <si>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</si>
  <si>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</si>
  <si>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</si>
  <si>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</si>
  <si>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</si>
  <si>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</si>
  <si>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</si>
  <si>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</si>
  <si>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</si>
  <si>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</si>
  <si>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</si>
  <si>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</si>
  <si>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</si>
  <si>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</si>
  <si>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</si>
  <si>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</si>
  <si>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</si>
  <si>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</si>
  <si>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</si>
  <si>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</si>
  <si>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</si>
  <si>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</si>
  <si>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</si>
  <si>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</si>
  <si>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</si>
  <si>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</si>
  <si>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</si>
  <si>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</si>
  <si>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</si>
  <si>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</si>
  <si>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</si>
  <si>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</si>
  <si>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</si>
  <si>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</si>
  <si>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</si>
  <si>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</si>
  <si>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</si>
  <si>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</si>
  <si>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</si>
  <si>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</si>
  <si>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</si>
  <si>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</si>
  <si>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</si>
  <si>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</si>
  <si>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</si>
  <si>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</si>
  <si>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</si>
  <si>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</si>
  <si>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</si>
  <si>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</si>
  <si>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</si>
  <si>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</si>
  <si>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</si>
  <si>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</si>
  <si>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</si>
  <si>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</si>
  <si>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</si>
  <si>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</si>
  <si>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</si>
  <si>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</si>
  <si>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</si>
  <si>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</si>
  <si>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</si>
  <si>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</si>
  <si>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</si>
  <si>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</si>
  <si>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</si>
  <si>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</si>
  <si>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</si>
  <si>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</si>
  <si>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</si>
  <si>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</si>
  <si>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</si>
  <si>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</si>
  <si>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</si>
  <si>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</si>
  <si>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</si>
  <si>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</si>
  <si>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</si>
  <si>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</si>
  <si>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</si>
  <si>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</si>
  <si>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</si>
  <si>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</si>
  <si>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</si>
  <si>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</si>
  <si>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</si>
  <si>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</si>
  <si>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</si>
  <si>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</si>
  <si>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</si>
  <si>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</si>
  <si>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</si>
  <si>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</si>
  <si>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</si>
  <si>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</si>
  <si>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</si>
  <si>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</si>
  <si>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</si>
  <si>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</si>
  <si>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</si>
  <si>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</si>
  <si>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</si>
  <si>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</si>
  <si>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</si>
  <si>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</si>
  <si>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</si>
  <si>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</si>
  <si>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</si>
  <si>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</si>
  <si>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</si>
  <si>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</si>
  <si>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</si>
  <si>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</si>
  <si>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</si>
  <si>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</si>
  <si>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</si>
  <si>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</si>
  <si>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</si>
  <si>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</si>
  <si>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</si>
  <si>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</si>
  <si>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</si>
  <si>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</si>
  <si>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</si>
  <si>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</si>
  <si>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</si>
  <si>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</si>
  <si>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</si>
  <si>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</si>
  <si>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</si>
  <si>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</si>
  <si>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</si>
  <si>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</si>
  <si>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</si>
  <si>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</si>
  <si>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</si>
  <si>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</si>
  <si>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</si>
  <si>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</si>
  <si>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</si>
  <si>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</si>
  <si>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</si>
  <si>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</si>
  <si>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</si>
  <si>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</si>
  <si>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</si>
  <si>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</si>
  <si>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</si>
  <si>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</si>
  <si>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</si>
  <si>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</si>
  <si>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</si>
  <si>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</si>
  <si>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</si>
  <si>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</si>
  <si>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</si>
  <si>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</si>
  <si>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</si>
  <si>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</si>
  <si>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</si>
  <si>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</si>
  <si>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</si>
  <si>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</si>
  <si>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</si>
  <si>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</si>
  <si>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</si>
  <si>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</si>
  <si>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</si>
  <si>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</si>
  <si>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</si>
  <si>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</si>
  <si>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</si>
  <si>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</si>
  <si>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</si>
  <si>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</si>
  <si>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</si>
  <si>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</si>
  <si>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</si>
  <si>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</si>
  <si>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</si>
  <si>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</si>
  <si>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</si>
  <si>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</si>
  <si>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</si>
  <si>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</si>
  <si>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</si>
  <si>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</si>
  <si>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</si>
  <si>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</si>
  <si>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</si>
  <si>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</si>
  <si>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</si>
  <si>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</si>
  <si>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</si>
  <si>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</si>
  <si>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</si>
  <si>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</si>
  <si>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</si>
  <si>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</si>
  <si>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</si>
  <si>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</si>
  <si>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</si>
  <si>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</si>
  <si>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</si>
  <si>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</si>
  <si>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</si>
  <si>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</si>
  <si>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</si>
  <si>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</si>
  <si>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</si>
  <si>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</si>
  <si>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</si>
  <si>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</si>
  <si>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</si>
  <si>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</si>
  <si>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</si>
  <si>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</si>
  <si>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</si>
  <si>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</si>
  <si>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</si>
  <si>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</si>
  <si>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</si>
  <si>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</si>
  <si>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</si>
  <si>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</si>
  <si>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</si>
  <si>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</si>
  <si>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</si>
  <si>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</si>
  <si>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</si>
  <si>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</si>
  <si>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</si>
  <si>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</si>
  <si>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</si>
  <si>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</si>
  <si>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</si>
  <si>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</si>
  <si>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</si>
  <si>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</si>
  <si>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</si>
  <si>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</si>
  <si>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</si>
  <si>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</si>
  <si>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</si>
  <si>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</si>
  <si>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</si>
  <si>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</si>
  <si>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</si>
  <si>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</si>
  <si>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</si>
  <si>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</si>
  <si>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</si>
  <si>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</si>
  <si>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</si>
  <si>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</si>
  <si>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</si>
  <si>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</si>
  <si>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</si>
  <si>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</si>
  <si>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</si>
  <si>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</si>
  <si>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</si>
  <si>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</si>
  <si>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</si>
  <si>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</si>
  <si>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</si>
  <si>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</si>
  <si>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</si>
  <si>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</si>
  <si>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</si>
  <si>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</si>
  <si>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</si>
  <si>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</si>
  <si>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</si>
  <si>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</si>
  <si>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</si>
  <si>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</si>
  <si>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</si>
  <si>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</si>
  <si>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</si>
  <si>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</si>
  <si>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</si>
  <si>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</si>
  <si>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</si>
  <si>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</si>
  <si>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</si>
  <si>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</si>
  <si>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</si>
  <si>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</si>
  <si>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</si>
  <si>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</si>
  <si>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</si>
  <si>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</si>
  <si>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</si>
  <si>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</si>
  <si>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</si>
  <si>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</si>
  <si>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</si>
  <si>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</si>
  <si>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</si>
  <si>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</si>
  <si>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</si>
  <si>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</si>
  <si>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</si>
  <si>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</si>
  <si>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</si>
  <si>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</si>
  <si>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</si>
  <si>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</si>
  <si>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</si>
  <si>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</si>
  <si>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</si>
  <si>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</si>
  <si>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</si>
  <si>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</si>
  <si>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</si>
  <si>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</si>
  <si>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</si>
  <si>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</si>
  <si>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</si>
  <si>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</si>
  <si>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</si>
  <si>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</si>
  <si>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</si>
  <si>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</si>
  <si>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</si>
  <si>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</si>
  <si>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</si>
  <si>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</si>
  <si>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</si>
  <si>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</si>
  <si>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</si>
  <si>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</si>
  <si>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</si>
  <si>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</si>
  <si>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</si>
  <si>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</si>
  <si>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</si>
  <si>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</si>
  <si>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</si>
  <si>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</si>
  <si>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</si>
  <si>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</si>
  <si>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</si>
  <si>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</si>
  <si>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</si>
  <si>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</si>
  <si>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</si>
  <si>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</si>
  <si>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</si>
  <si>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</si>
  <si>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</si>
  <si>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</si>
  <si>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</si>
  <si>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</si>
  <si>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</si>
  <si>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</si>
  <si>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</si>
  <si>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</si>
  <si>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</si>
  <si>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</si>
  <si>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</si>
  <si>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</si>
  <si>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</si>
  <si>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</si>
  <si>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</si>
  <si>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</si>
  <si>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</si>
  <si>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</si>
  <si>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</si>
  <si>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</si>
  <si>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</si>
  <si>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</si>
  <si>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</si>
  <si>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</si>
  <si>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</si>
  <si>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</si>
  <si>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</si>
  <si>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</si>
  <si>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</si>
  <si>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</si>
  <si>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</si>
  <si>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</si>
  <si>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</si>
  <si>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</si>
  <si>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</si>
  <si>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</si>
  <si>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</si>
  <si>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</si>
  <si>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</si>
  <si>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</si>
  <si>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</si>
  <si>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</si>
  <si>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</si>
  <si>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</si>
  <si>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</si>
  <si>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</si>
  <si>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</si>
  <si>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</si>
  <si>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</si>
  <si>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</si>
  <si>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</si>
  <si>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</si>
  <si>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</si>
  <si>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</si>
  <si>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</si>
  <si>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</si>
  <si>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</si>
  <si>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</si>
  <si>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</si>
  <si>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</si>
  <si>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</si>
  <si>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</si>
  <si>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</si>
  <si>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</si>
  <si>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</si>
  <si>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</si>
  <si>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</si>
  <si>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</si>
  <si>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</si>
  <si>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</si>
  <si>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</si>
  <si>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</si>
  <si>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</si>
  <si>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</si>
  <si>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</si>
  <si>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</si>
  <si>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</si>
  <si>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</si>
  <si>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</si>
  <si>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</si>
  <si>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</si>
  <si>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</si>
  <si>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</si>
  <si>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</si>
  <si>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</si>
  <si>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</si>
  <si>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</si>
  <si>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</si>
  <si>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</si>
  <si>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</si>
  <si>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</si>
  <si>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</si>
  <si>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</si>
  <si>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</si>
  <si>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</si>
  <si>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</si>
  <si>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</si>
  <si>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</si>
  <si>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</si>
  <si>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</si>
  <si>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</si>
  <si>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</si>
  <si>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</si>
  <si>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</si>
  <si>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</si>
  <si>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</si>
  <si>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</si>
  <si>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</si>
  <si>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</si>
  <si>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</si>
  <si>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</si>
  <si>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</si>
  <si>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</si>
  <si>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</si>
  <si>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</si>
  <si>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</si>
  <si>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</si>
  <si>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</si>
  <si>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</si>
  <si>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</si>
  <si>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</si>
  <si>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</si>
  <si>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</si>
  <si>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</si>
  <si>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</si>
  <si>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</si>
  <si>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</si>
  <si>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</si>
  <si>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</si>
  <si>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</si>
  <si>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</si>
  <si>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</si>
  <si>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</si>
  <si>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</si>
  <si>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</si>
  <si>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</si>
  <si>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</si>
  <si>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</si>
  <si>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</si>
  <si>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</si>
  <si>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</si>
  <si>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</si>
  <si>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</si>
  <si>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</si>
  <si>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</si>
  <si>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</si>
  <si>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</si>
  <si>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</si>
  <si>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</si>
  <si>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</si>
  <si>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</si>
  <si>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</si>
  <si>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</si>
  <si>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</si>
  <si>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</si>
  <si>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</si>
  <si>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</si>
  <si>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</si>
  <si>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</si>
  <si>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</si>
  <si>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</si>
  <si>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</si>
  <si>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</si>
  <si>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</si>
  <si>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</si>
  <si>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</si>
  <si>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</si>
  <si>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</si>
  <si>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</si>
  <si>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</si>
  <si>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</si>
  <si>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</si>
  <si>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</si>
  <si>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</si>
  <si>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</si>
  <si>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</si>
  <si>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</si>
  <si>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</si>
  <si>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</si>
  <si>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</si>
  <si>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</si>
  <si>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</si>
  <si>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</si>
  <si>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</si>
  <si>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</si>
  <si>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</si>
  <si>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</si>
  <si>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</si>
  <si>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</si>
  <si>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</si>
  <si>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</si>
  <si>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</si>
  <si>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</si>
  <si>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</si>
  <si>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</si>
  <si>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</si>
  <si>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</si>
  <si>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</si>
  <si>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</si>
  <si>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</si>
  <si>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</si>
  <si>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</si>
  <si>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</si>
  <si>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</si>
  <si>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</si>
  <si>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</si>
  <si>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</si>
  <si>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</si>
  <si>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</si>
  <si>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</si>
  <si>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</si>
  <si>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</si>
  <si>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</si>
  <si>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</si>
  <si>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</si>
  <si>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</si>
  <si>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</si>
  <si>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</si>
  <si>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</si>
  <si>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</si>
  <si>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</si>
  <si>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</si>
  <si>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</si>
  <si>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</si>
  <si>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</si>
  <si>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</si>
  <si>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</si>
  <si>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</si>
  <si>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</si>
  <si>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</si>
  <si>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</si>
  <si>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</si>
  <si>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</si>
  <si>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</si>
  <si>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</si>
  <si>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</si>
  <si>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</si>
  <si>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</si>
  <si>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</si>
  <si>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</si>
  <si>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</si>
  <si>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</si>
  <si>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</si>
  <si>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</si>
  <si>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</si>
  <si>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</si>
  <si>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</si>
  <si>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</si>
  <si>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</si>
  <si>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</si>
  <si>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</si>
  <si>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</si>
  <si>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</si>
  <si>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</si>
  <si>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</si>
  <si>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</si>
  <si>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</si>
  <si>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</si>
  <si>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</si>
  <si>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</si>
  <si>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</si>
  <si>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</si>
  <si>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</si>
  <si>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</si>
  <si>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</si>
  <si>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</si>
  <si>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</si>
  <si>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</si>
  <si>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</si>
  <si>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</si>
  <si>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</si>
  <si>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</si>
  <si>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</si>
  <si>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</si>
  <si>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</si>
  <si>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</si>
  <si>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</si>
  <si>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</si>
  <si>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</si>
  <si>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</si>
  <si>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</si>
  <si>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</si>
  <si>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</si>
  <si>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</si>
  <si>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</si>
  <si>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</si>
  <si>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</si>
  <si>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</si>
  <si>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</si>
  <si>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</si>
  <si>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</si>
  <si>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</si>
  <si>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</si>
  <si>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</si>
  <si>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</si>
  <si>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</si>
  <si>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</si>
  <si>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</si>
  <si>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</si>
  <si>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</si>
  <si>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</si>
  <si>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</si>
  <si>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</si>
  <si>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</si>
  <si>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</si>
  <si>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</si>
  <si>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</si>
  <si>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</si>
  <si>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</si>
  <si>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</si>
  <si>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</si>
  <si>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</si>
  <si>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</si>
  <si>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</si>
  <si>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</si>
  <si>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</si>
  <si>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</si>
  <si>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</si>
  <si>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</si>
  <si>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</si>
  <si>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</si>
  <si>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</si>
  <si>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</si>
  <si>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</si>
  <si>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</si>
  <si>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</si>
  <si>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</si>
  <si>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</si>
  <si>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</si>
  <si>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</si>
  <si>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</si>
  <si>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</si>
  <si>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</si>
  <si>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</si>
  <si>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</si>
  <si>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</si>
  <si>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</si>
  <si>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</si>
  <si>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</si>
  <si>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</si>
  <si>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</si>
  <si>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</si>
  <si>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</si>
  <si>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</si>
  <si>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</si>
  <si>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</si>
  <si>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</si>
  <si>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</si>
  <si>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</si>
  <si>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</si>
  <si>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</si>
  <si>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</si>
  <si>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</si>
  <si>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</si>
  <si>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</si>
  <si>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</si>
  <si>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</si>
  <si>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</si>
  <si>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</si>
  <si>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</si>
  <si>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</si>
  <si>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</si>
  <si>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</si>
  <si>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</si>
  <si>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</si>
  <si>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</si>
  <si>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</si>
  <si>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</si>
  <si>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</si>
  <si>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</si>
  <si>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</si>
  <si>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</si>
  <si>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</si>
  <si>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</si>
  <si>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</si>
  <si>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</si>
  <si>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</si>
  <si>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</si>
  <si>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</si>
  <si>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</si>
  <si>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</si>
  <si>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</si>
  <si>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</si>
  <si>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</si>
  <si>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</si>
  <si>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</si>
  <si>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</si>
  <si>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</si>
  <si>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</si>
  <si>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</si>
  <si>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</si>
  <si>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</si>
  <si>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</si>
  <si>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</si>
  <si>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</si>
  <si>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</si>
  <si>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</si>
  <si>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</si>
  <si>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</si>
  <si>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</si>
  <si>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</si>
  <si>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</si>
  <si>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</si>
  <si>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</si>
  <si>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</si>
  <si>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</si>
  <si>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</si>
  <si>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</si>
  <si>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</si>
  <si>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</si>
  <si>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</si>
  <si>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</si>
  <si>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</si>
  <si>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</si>
  <si>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</si>
  <si>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</si>
  <si>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</si>
  <si>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</si>
  <si>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</si>
  <si>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</si>
  <si>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</si>
  <si>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</si>
  <si>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</si>
  <si>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</si>
  <si>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</si>
  <si>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</si>
  <si>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</si>
  <si>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</si>
  <si>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</si>
  <si>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</si>
  <si>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</si>
  <si>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</si>
  <si>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</si>
  <si>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</si>
  <si>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</si>
  <si>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</si>
  <si>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</si>
  <si>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</si>
  <si>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</si>
  <si>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</si>
  <si>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</si>
  <si>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</si>
  <si>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</si>
  <si>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</si>
  <si>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</si>
  <si>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</si>
  <si>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</si>
  <si>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</si>
  <si>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</si>
  <si>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</si>
  <si>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</si>
  <si>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</si>
  <si>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</si>
  <si>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</si>
  <si>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</si>
  <si>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</si>
  <si>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</si>
  <si>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</si>
  <si>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</si>
  <si>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</si>
  <si>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</si>
  <si>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</si>
  <si>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</si>
  <si>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</si>
  <si>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</si>
  <si>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</si>
  <si>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</si>
  <si>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</si>
  <si>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</si>
  <si>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</si>
  <si>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</si>
  <si>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</si>
  <si>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</si>
  <si>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</si>
  <si>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</si>
  <si>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</si>
  <si>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</si>
  <si>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</si>
  <si>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</si>
  <si>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</si>
  <si>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</si>
  <si>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</si>
  <si>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</si>
  <si>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</si>
  <si>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</si>
  <si>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</si>
  <si>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</si>
  <si>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</si>
  <si>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</si>
  <si>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</si>
  <si>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</si>
  <si>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</si>
  <si>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</si>
  <si>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</si>
  <si>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</si>
  <si>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</si>
  <si>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</si>
  <si>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</si>
  <si>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</si>
  <si>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</si>
  <si>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</si>
  <si>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</si>
  <si>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</si>
  <si>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</si>
  <si>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</si>
  <si>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</si>
  <si>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</si>
  <si>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</si>
  <si>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</si>
  <si>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</si>
  <si>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</si>
  <si>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</si>
  <si>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</si>
  <si>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</si>
  <si>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</si>
  <si>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</si>
  <si>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</si>
  <si>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</si>
  <si>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</si>
  <si>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</si>
  <si>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</si>
  <si>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</si>
  <si>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</si>
  <si>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</si>
  <si>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</si>
  <si>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</si>
  <si>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</si>
  <si>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</si>
  <si>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</si>
  <si>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</si>
  <si>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</si>
  <si>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</si>
  <si>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</si>
  <si>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</si>
  <si>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</si>
  <si>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</si>
  <si>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</si>
  <si>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</si>
  <si>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</si>
  <si>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</si>
  <si>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</si>
  <si>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</si>
  <si>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</si>
  <si>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</si>
  <si>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</si>
  <si>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</si>
  <si>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</si>
  <si>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</si>
  <si>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</si>
  <si>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</si>
  <si>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</si>
  <si>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</si>
  <si>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</si>
  <si>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</si>
  <si>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</si>
  <si>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</si>
  <si>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</si>
  <si>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</si>
  <si>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</si>
  <si>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</si>
  <si>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</si>
  <si>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</si>
  <si>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</si>
  <si>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</si>
  <si>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</si>
  <si>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</si>
  <si>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</si>
  <si>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</si>
  <si>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</si>
  <si>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</si>
  <si>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</si>
  <si>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</si>
  <si>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</si>
  <si>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</si>
  <si>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</si>
  <si>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</si>
  <si>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</si>
  <si>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</si>
  <si>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</si>
  <si>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</si>
  <si>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</si>
  <si>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</si>
  <si>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</si>
  <si>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</si>
  <si>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</si>
  <si>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</si>
  <si>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</si>
  <si>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</si>
  <si>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</si>
  <si>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</si>
  <si>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</si>
  <si>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</si>
  <si>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</si>
  <si>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</si>
  <si>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</si>
  <si>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</si>
  <si>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</si>
  <si>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</si>
  <si>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</si>
  <si>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</si>
  <si>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</si>
  <si>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</si>
  <si>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</si>
  <si>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</si>
  <si>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</si>
  <si>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</si>
  <si>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</si>
  <si>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</si>
  <si>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</si>
  <si>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</si>
  <si>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</si>
  <si>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</si>
  <si>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</si>
  <si>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</si>
  <si>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</si>
  <si>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</si>
  <si>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</si>
  <si>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</si>
  <si>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</si>
  <si>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</si>
  <si>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</si>
  <si>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</si>
  <si>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</si>
  <si>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</si>
  <si>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</si>
  <si>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</si>
  <si>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</si>
  <si>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</si>
  <si>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</si>
  <si>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</si>
  <si>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</si>
  <si>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</si>
  <si>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</si>
  <si>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</si>
  <si>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</si>
  <si>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</si>
  <si>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</si>
  <si>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</si>
  <si>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</si>
  <si>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</si>
  <si>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</si>
  <si>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</si>
  <si>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</si>
  <si>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</si>
  <si>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</si>
  <si>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</si>
  <si>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</si>
  <si>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</si>
  <si>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</si>
  <si>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</si>
  <si>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</si>
  <si>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</si>
  <si>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</si>
  <si>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</si>
  <si>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</si>
  <si>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</si>
  <si>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</si>
  <si>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</si>
  <si>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</si>
  <si>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</si>
  <si>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</si>
  <si>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</si>
  <si>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</si>
  <si>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</si>
  <si>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</si>
  <si>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</si>
  <si>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</si>
  <si>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</si>
  <si>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</si>
  <si>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</si>
  <si>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</si>
  <si>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</si>
  <si>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</si>
  <si>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</si>
  <si>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</si>
  <si>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</si>
  <si>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</si>
  <si>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</si>
  <si>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</si>
  <si>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</si>
  <si>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</si>
  <si>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</si>
  <si>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</si>
  <si>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</si>
  <si>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</si>
  <si>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</si>
  <si>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</si>
  <si>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</si>
  <si>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</si>
  <si>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</si>
  <si>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</si>
  <si>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</si>
  <si>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</si>
  <si>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</si>
  <si>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</si>
  <si>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</si>
  <si>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</si>
  <si>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</si>
  <si>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</si>
  <si>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</si>
  <si>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</si>
  <si>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</si>
  <si>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</si>
  <si>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</si>
  <si>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</si>
  <si>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</si>
  <si>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</si>
  <si>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</si>
  <si>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</si>
  <si>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</si>
  <si>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</si>
  <si>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</si>
  <si>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</si>
  <si>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</si>
  <si>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</si>
  <si>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</si>
  <si>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</si>
  <si>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</si>
  <si>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</si>
  <si>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</si>
  <si>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</si>
  <si>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</si>
  <si>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</si>
  <si>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</si>
  <si>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</si>
  <si>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</si>
  <si>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</si>
  <si>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</si>
  <si>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</si>
  <si>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</si>
  <si>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</si>
  <si>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</si>
  <si>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</si>
  <si>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</si>
  <si>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</si>
  <si>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</si>
  <si>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</si>
  <si>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</si>
  <si>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</si>
  <si>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</si>
  <si>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</si>
  <si>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</si>
  <si>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</si>
  <si>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</si>
  <si>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</si>
  <si>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</si>
  <si>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</si>
  <si>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</si>
  <si>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</si>
  <si>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</si>
  <si>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</si>
  <si>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</si>
  <si>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</si>
  <si>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</si>
  <si>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</si>
  <si>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</si>
  <si>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</si>
  <si>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</si>
  <si>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</si>
  <si>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</si>
  <si>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</si>
  <si>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</si>
  <si>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</si>
  <si>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</si>
  <si>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</si>
  <si>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</si>
  <si>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</si>
  <si>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</si>
  <si>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</si>
  <si>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</si>
  <si>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</si>
  <si>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</si>
  <si>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</si>
  <si>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</si>
  <si>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</si>
  <si>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</si>
  <si>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</si>
  <si>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</si>
  <si>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</si>
  <si>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</si>
  <si>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</si>
  <si>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</si>
  <si>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</si>
  <si>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</si>
  <si>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</si>
  <si>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</si>
  <si>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</si>
  <si>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</si>
  <si>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</si>
  <si>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</si>
  <si>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</si>
  <si>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</si>
  <si>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</si>
  <si>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</si>
  <si>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</si>
  <si>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</si>
  <si>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</si>
  <si>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</si>
  <si>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</si>
  <si>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</si>
  <si>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</si>
  <si>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</si>
  <si>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</si>
  <si>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</si>
  <si>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</si>
  <si>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</si>
  <si>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</si>
  <si>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</si>
  <si>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</si>
  <si>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</si>
  <si>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</si>
  <si>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</si>
  <si>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</si>
  <si>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</si>
  <si>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</si>
  <si>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</si>
  <si>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</si>
  <si>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</si>
  <si>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</si>
  <si>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</si>
  <si>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</si>
  <si>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</si>
  <si>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</si>
  <si>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</si>
  <si>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</si>
  <si>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</si>
  <si>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</si>
  <si>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</si>
  <si>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</si>
  <si>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</si>
  <si>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</si>
  <si>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</si>
  <si>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</si>
  <si>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</si>
  <si>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</si>
  <si>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</si>
  <si>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</si>
  <si>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</si>
  <si>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</si>
  <si>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</si>
  <si>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</si>
  <si>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</si>
  <si>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</si>
  <si>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</si>
  <si>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</si>
  <si>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</si>
  <si>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</si>
  <si>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</si>
  <si>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</si>
  <si>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</si>
  <si>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</si>
  <si>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</si>
  <si>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</si>
  <si>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</si>
  <si>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</si>
  <si>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</si>
  <si>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</si>
  <si>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</si>
  <si>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</si>
  <si>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</si>
  <si>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</si>
  <si>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</si>
  <si>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</si>
  <si>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</si>
  <si>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</si>
  <si>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</si>
  <si>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</si>
  <si>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</si>
  <si>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</si>
  <si>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</si>
  <si>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</si>
  <si>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</si>
  <si>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</si>
  <si>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</si>
  <si>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</si>
  <si>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</si>
  <si>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</si>
  <si>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</si>
  <si>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</si>
  <si>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</si>
  <si>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</si>
  <si>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</si>
  <si>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</si>
  <si>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</si>
  <si>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</si>
  <si>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</si>
  <si>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</si>
  <si>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</si>
  <si>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</si>
  <si>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</si>
  <si>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</si>
  <si>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</si>
  <si>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</si>
  <si>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</si>
  <si>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</si>
  <si>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</si>
  <si>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</si>
  <si>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</si>
  <si>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</si>
  <si>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</si>
  <si>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</si>
  <si>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</si>
  <si>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</si>
  <si>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</si>
  <si>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</si>
  <si>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</si>
  <si>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</si>
  <si>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</si>
  <si>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</si>
  <si>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</si>
  <si>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</si>
  <si>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</si>
  <si>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</si>
  <si>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</si>
  <si>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</si>
  <si>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</si>
  <si>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</si>
  <si>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</si>
  <si>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</si>
  <si>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</si>
  <si>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</si>
  <si>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</si>
  <si>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</si>
  <si>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</si>
  <si>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</si>
  <si>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</si>
  <si>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</si>
  <si>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</si>
  <si>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</si>
  <si>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</si>
  <si>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</si>
  <si>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</si>
  <si>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</si>
  <si>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</si>
  <si>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</si>
  <si>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</si>
  <si>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</si>
  <si>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</si>
  <si>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</si>
  <si>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</si>
  <si>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</si>
  <si>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</si>
  <si>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</si>
  <si>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</si>
  <si>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</si>
  <si>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</si>
  <si>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</si>
  <si>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</si>
  <si>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</si>
  <si>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</si>
  <si>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</si>
  <si>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</si>
  <si>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</si>
  <si>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</si>
  <si>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</si>
  <si>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</si>
  <si>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</si>
  <si>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</si>
  <si>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</si>
  <si>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</si>
  <si>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</si>
  <si>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</si>
  <si>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</si>
  <si>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</si>
  <si>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</si>
  <si>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</si>
  <si>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</si>
  <si>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</si>
  <si>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</si>
  <si>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</si>
  <si>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</si>
  <si>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</si>
  <si>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</si>
  <si>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</si>
  <si>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</si>
  <si>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</si>
  <si>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</si>
  <si>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</si>
  <si>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</si>
  <si>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</si>
  <si>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</si>
  <si>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</si>
  <si>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</si>
  <si>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</si>
  <si>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</si>
  <si>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</si>
  <si>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</si>
  <si>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</si>
  <si>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</si>
  <si>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</si>
  <si>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</si>
  <si>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</si>
  <si>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</si>
  <si>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</si>
  <si>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</si>
  <si>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</si>
  <si>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</si>
  <si>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</si>
  <si>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</si>
  <si>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</si>
  <si>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</si>
  <si>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</si>
  <si>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</si>
  <si>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</si>
  <si>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</si>
  <si>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</si>
  <si>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</si>
  <si>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</si>
  <si>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</si>
  <si>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</si>
  <si>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</si>
  <si>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</si>
  <si>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</si>
  <si>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</si>
  <si>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</si>
  <si>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</si>
  <si>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</si>
  <si>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</si>
  <si>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</si>
  <si>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</si>
  <si>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</si>
  <si>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</si>
  <si>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</si>
  <si>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</si>
  <si>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</si>
  <si>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</si>
  <si>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</si>
  <si>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</si>
  <si>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</si>
  <si>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</si>
  <si>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</si>
  <si>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</si>
  <si>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</si>
  <si>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</si>
  <si>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</si>
  <si>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</si>
  <si>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</si>
  <si>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</si>
  <si>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</si>
  <si>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</si>
  <si>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</si>
  <si>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</si>
  <si>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</si>
  <si>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</si>
  <si>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</si>
  <si>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</si>
  <si>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</si>
  <si>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</si>
  <si>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</si>
  <si>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</si>
  <si>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</si>
  <si>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</si>
  <si>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</si>
  <si>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</si>
  <si>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</si>
  <si>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</si>
  <si>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</si>
  <si>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</si>
  <si>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</si>
  <si>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</si>
  <si>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</si>
  <si>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</si>
  <si>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</si>
  <si>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</si>
  <si>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</si>
  <si>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</si>
  <si>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</si>
  <si>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</si>
  <si>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</si>
  <si>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</si>
  <si>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</si>
  <si>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</si>
  <si>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</si>
  <si>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</si>
  <si>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</si>
  <si>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</si>
  <si>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</si>
  <si>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</si>
  <si>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</si>
  <si>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</si>
  <si>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</si>
  <si>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</si>
  <si>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</si>
  <si>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</si>
  <si>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</si>
  <si>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</si>
  <si>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</si>
  <si>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</si>
  <si>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</si>
  <si>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</si>
  <si>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</si>
  <si>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</si>
  <si>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</si>
  <si>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</si>
  <si>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</si>
  <si>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</si>
  <si>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</si>
  <si>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</si>
  <si>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</si>
  <si>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</si>
  <si>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</si>
  <si>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</si>
  <si>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</si>
  <si>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</si>
  <si>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</si>
  <si>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</si>
  <si>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</si>
  <si>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</si>
  <si>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</si>
  <si>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</si>
  <si>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</si>
  <si>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</si>
  <si>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</si>
  <si>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</si>
  <si>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</si>
  <si>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</si>
  <si>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</si>
  <si>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</si>
  <si>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</si>
  <si>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</si>
  <si>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</si>
  <si>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</si>
  <si>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</si>
  <si>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</si>
  <si>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</si>
  <si>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</si>
  <si>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</si>
  <si>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</si>
  <si>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</si>
  <si>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</si>
  <si>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</si>
  <si>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</si>
  <si>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</si>
  <si>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</si>
  <si>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</si>
  <si>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</si>
  <si>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</si>
  <si>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</si>
  <si>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</si>
  <si>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</si>
  <si>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</si>
  <si>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</si>
  <si>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</si>
  <si>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</si>
  <si>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</si>
  <si>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</si>
  <si>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</si>
  <si>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</si>
  <si>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</si>
  <si>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</si>
  <si>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</si>
  <si>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</si>
  <si>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</si>
  <si>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</si>
  <si>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</si>
  <si>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</si>
  <si>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</si>
  <si>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</si>
  <si>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</si>
  <si>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</si>
  <si>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</si>
  <si>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</si>
  <si>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</si>
  <si>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</si>
  <si>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</si>
  <si>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</si>
  <si>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</si>
  <si>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</si>
  <si>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</si>
  <si>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</si>
  <si>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</si>
  <si>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</si>
  <si>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</si>
  <si>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</si>
  <si>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</si>
  <si>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</si>
  <si>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</si>
  <si>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</si>
  <si>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</si>
  <si>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</si>
  <si>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</si>
  <si>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</si>
  <si>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</si>
  <si>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</si>
  <si>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</si>
  <si>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</si>
  <si>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</si>
  <si>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</si>
  <si>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</si>
  <si>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</si>
  <si>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</si>
  <si>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</si>
  <si>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</si>
  <si>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</si>
  <si>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</si>
  <si>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</si>
  <si>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</si>
  <si>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</si>
  <si>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</si>
  <si>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</si>
  <si>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</si>
  <si>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</si>
  <si>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</si>
  <si>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</si>
  <si>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</si>
  <si>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</si>
  <si>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</si>
  <si>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</si>
  <si>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</si>
  <si>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</si>
  <si>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</si>
  <si>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</si>
  <si>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</si>
  <si>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</si>
  <si>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</si>
  <si>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</si>
  <si>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</si>
  <si>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</si>
  <si>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</si>
  <si>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</si>
  <si>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</si>
  <si>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</si>
  <si>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</si>
  <si>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</si>
  <si>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</si>
  <si>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</si>
  <si>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</si>
  <si>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</si>
  <si>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</si>
  <si>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</si>
  <si>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</si>
  <si>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</si>
  <si>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</si>
  <si>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</si>
  <si>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</si>
  <si>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</si>
  <si>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</si>
  <si>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</si>
  <si>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</si>
  <si>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</si>
  <si>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</si>
  <si>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</si>
  <si>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</si>
  <si>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</si>
  <si>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</si>
  <si>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</si>
  <si>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</si>
  <si>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</si>
  <si>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</si>
  <si>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</si>
  <si>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</si>
  <si>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</si>
  <si>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</si>
  <si>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</si>
  <si>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</si>
  <si>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</si>
  <si>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</si>
  <si>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</si>
  <si>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</si>
  <si>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</si>
  <si>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</si>
  <si>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</si>
  <si>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</si>
  <si>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</si>
  <si>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</si>
  <si>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</si>
  <si>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</si>
  <si>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</si>
  <si>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</si>
  <si>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</si>
  <si>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</si>
  <si>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</si>
  <si>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</si>
  <si>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</si>
  <si>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</si>
  <si>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</si>
  <si>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</si>
  <si>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</si>
  <si>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</si>
  <si>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</si>
  <si>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</si>
  <si>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</si>
  <si>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</si>
  <si>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</si>
  <si>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</si>
  <si>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</si>
  <si>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</si>
  <si>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</si>
  <si>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</si>
  <si>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</si>
  <si>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</si>
  <si>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</si>
  <si>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</si>
  <si>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</si>
  <si>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</si>
  <si>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</si>
  <si>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</si>
  <si>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</si>
  <si>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</si>
  <si>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</si>
  <si>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</si>
  <si>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</si>
  <si>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</si>
  <si>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</si>
  <si>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</si>
  <si>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</si>
  <si>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</si>
  <si>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</si>
  <si>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</si>
  <si>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</si>
  <si>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</si>
  <si>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</si>
  <si>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</si>
  <si>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</si>
  <si>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</si>
  <si>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</si>
  <si>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</si>
  <si>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</si>
  <si>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</si>
  <si>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</si>
  <si>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</si>
  <si>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</si>
  <si>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</si>
  <si>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</si>
  <si>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</si>
  <si>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</si>
  <si>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</si>
  <si>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</si>
  <si>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</si>
  <si>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</si>
  <si>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</si>
  <si>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</si>
  <si>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</si>
  <si>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</si>
  <si>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</si>
  <si>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</si>
  <si>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</si>
  <si>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</si>
  <si>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</si>
  <si>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</si>
  <si>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</si>
  <si>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</si>
  <si>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</si>
  <si>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</si>
  <si>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</si>
  <si>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</si>
  <si>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</si>
  <si>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</si>
  <si>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</si>
  <si>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</si>
  <si>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</si>
  <si>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</si>
  <si>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</si>
  <si>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</si>
  <si>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</si>
  <si>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</si>
  <si>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</si>
  <si>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</si>
  <si>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</si>
  <si>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</si>
  <si>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</si>
  <si>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</si>
  <si>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</si>
  <si>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</si>
  <si>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</si>
  <si>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</si>
  <si>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</si>
  <si>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</si>
  <si>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</si>
  <si>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</si>
  <si>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</si>
  <si>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</si>
  <si>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</si>
  <si>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</si>
  <si>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</si>
  <si>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</si>
  <si>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</si>
  <si>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</si>
  <si>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</si>
  <si>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</si>
  <si>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</si>
  <si>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</si>
  <si>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</si>
  <si>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</si>
  <si>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</si>
  <si>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</si>
  <si>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</si>
  <si>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</si>
  <si>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</si>
  <si>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</si>
  <si>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</si>
  <si>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</si>
  <si>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</si>
  <si>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</si>
  <si>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</si>
  <si>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</si>
  <si>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</si>
  <si>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</si>
  <si>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</si>
  <si>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</si>
  <si>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</si>
  <si>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</si>
  <si>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</si>
  <si>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</si>
  <si>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</si>
  <si>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</si>
  <si>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</si>
  <si>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</si>
  <si>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</si>
  <si>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</si>
  <si>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</si>
  <si>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</si>
  <si>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</si>
  <si>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</si>
  <si>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</si>
  <si>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</si>
  <si>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</si>
  <si>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</si>
  <si>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</si>
  <si>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</si>
  <si>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</si>
  <si>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</si>
  <si>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</si>
  <si>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</si>
  <si>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</si>
  <si>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</si>
  <si>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</si>
  <si>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</si>
  <si>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</si>
  <si>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</si>
  <si>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</si>
  <si>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</si>
  <si>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</si>
  <si>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</si>
  <si>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</si>
  <si>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</si>
  <si>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</si>
  <si>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</si>
  <si>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</si>
  <si>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</si>
  <si>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</si>
  <si>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</si>
  <si>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</si>
  <si>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</si>
  <si>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</si>
  <si>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</si>
  <si>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</si>
  <si>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</si>
  <si>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</si>
  <si>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</si>
  <si>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</si>
  <si>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</si>
  <si>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</si>
  <si>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</si>
  <si>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</si>
  <si>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</si>
  <si>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</si>
  <si>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</si>
  <si>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</si>
  <si>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</si>
  <si>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</si>
  <si>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</si>
  <si>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</si>
  <si>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</si>
  <si>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</si>
  <si>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</si>
  <si>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</si>
  <si>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</si>
  <si>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</si>
  <si>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</si>
  <si>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</si>
  <si>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</si>
  <si>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</si>
  <si>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</si>
  <si>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</si>
  <si>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</si>
  <si>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</si>
  <si>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</si>
  <si>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</si>
  <si>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</si>
  <si>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</si>
  <si>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</si>
  <si>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</si>
  <si>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</si>
  <si>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</si>
  <si>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</si>
  <si>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</si>
  <si>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</si>
  <si>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</si>
  <si>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</si>
  <si>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</si>
  <si>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</si>
  <si>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</si>
  <si>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</si>
  <si>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</si>
  <si>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</si>
  <si>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</si>
  <si>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</si>
  <si>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</si>
  <si>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</si>
  <si>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</si>
  <si>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</si>
  <si>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</si>
  <si>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</si>
  <si>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</si>
  <si>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</si>
  <si>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</si>
  <si>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</si>
  <si>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</si>
  <si>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</si>
  <si>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</si>
  <si>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</si>
  <si>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</si>
  <si>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</si>
  <si>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</si>
  <si>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</si>
  <si>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</si>
  <si>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</si>
  <si>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</si>
  <si>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</si>
  <si>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</si>
  <si>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</si>
  <si>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</si>
  <si>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</si>
  <si>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</si>
  <si>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</si>
  <si>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</si>
  <si>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</si>
  <si>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</si>
  <si>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</si>
  <si>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</si>
  <si>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</si>
  <si>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</si>
  <si>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</si>
  <si>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</si>
  <si>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</si>
  <si>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</si>
  <si>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</si>
  <si>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</si>
  <si>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</si>
  <si>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</si>
  <si>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</si>
  <si>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</si>
  <si>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</si>
  <si>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</si>
  <si>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</si>
  <si>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</si>
  <si>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</si>
  <si>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</si>
  <si>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</si>
  <si>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</si>
  <si>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</si>
  <si>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</si>
  <si>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</si>
  <si>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</si>
  <si>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</si>
  <si>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</si>
  <si>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</si>
  <si>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</si>
  <si>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</si>
  <si>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</si>
  <si>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</si>
  <si>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</si>
  <si>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</si>
  <si>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</si>
  <si>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</si>
  <si>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</si>
  <si>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</si>
  <si>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</si>
  <si>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</si>
  <si>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</si>
  <si>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</si>
  <si>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</si>
  <si>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</si>
  <si>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</si>
  <si>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</si>
  <si>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</si>
  <si>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</si>
  <si>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</si>
  <si>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</si>
  <si>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</si>
  <si>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</si>
  <si>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</si>
  <si>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</si>
  <si>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</si>
  <si>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</si>
  <si>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</si>
  <si>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</si>
  <si>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</si>
  <si>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</si>
  <si>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</si>
  <si>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</si>
  <si>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</si>
  <si>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</si>
  <si>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</si>
  <si>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</si>
  <si>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</si>
  <si>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</si>
  <si>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</si>
  <si>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</si>
  <si>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</si>
  <si>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</si>
  <si>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</si>
  <si>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</si>
  <si>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</si>
  <si>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</si>
  <si>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</si>
  <si>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</si>
  <si>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</si>
  <si>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</si>
  <si>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</si>
  <si>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</si>
  <si>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</si>
  <si>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</si>
  <si>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</si>
  <si>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</si>
  <si>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</si>
  <si>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</si>
  <si>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</si>
  <si>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</si>
  <si>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</si>
  <si>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</si>
  <si>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</si>
  <si>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</si>
  <si>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</si>
  <si>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</si>
  <si>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</si>
  <si>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</si>
  <si>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</si>
  <si>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</si>
  <si>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</si>
  <si>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</si>
  <si>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</si>
  <si>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</si>
  <si>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</si>
  <si>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</si>
  <si>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</si>
  <si>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</si>
  <si>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</si>
  <si>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</si>
  <si>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</si>
  <si>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</si>
  <si>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</si>
  <si>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</si>
  <si>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</si>
  <si>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</si>
  <si>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</si>
  <si>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</si>
  <si>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</si>
  <si>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</si>
  <si>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</si>
  <si>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</si>
  <si>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</si>
  <si>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</si>
  <si>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</si>
  <si>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</si>
  <si>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</si>
  <si>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</si>
  <si>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</si>
  <si>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</si>
  <si>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</si>
  <si>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</si>
  <si>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</si>
  <si>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</si>
  <si>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</si>
  <si>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</si>
  <si>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</si>
  <si>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</si>
  <si>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</si>
  <si>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</si>
  <si>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</si>
  <si>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</si>
  <si>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</si>
  <si>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</si>
  <si>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</si>
  <si>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</si>
  <si>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</si>
  <si>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</si>
  <si>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</si>
  <si>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</si>
  <si>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</si>
  <si>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</si>
  <si>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</si>
  <si>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</si>
  <si>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</si>
  <si>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</si>
  <si>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</si>
  <si>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</si>
  <si>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</si>
  <si>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</si>
  <si>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</si>
  <si>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</si>
  <si>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</si>
  <si>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</si>
  <si>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</si>
  <si>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</si>
  <si>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</si>
  <si>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</si>
  <si>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</si>
  <si>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</si>
  <si>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</si>
  <si>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</si>
  <si>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</si>
  <si>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</si>
  <si>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</si>
  <si>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</si>
  <si>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</si>
  <si>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</si>
  <si>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</si>
  <si>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</si>
  <si>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</si>
  <si>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</si>
  <si>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</si>
  <si>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</si>
  <si>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</si>
  <si>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</si>
  <si>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</si>
  <si>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</si>
  <si>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</si>
  <si>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</si>
  <si>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</si>
  <si>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</si>
  <si>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</si>
  <si>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</si>
  <si>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</si>
  <si>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</si>
  <si>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</si>
  <si>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</si>
  <si>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</si>
  <si>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</si>
  <si>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</si>
  <si>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</si>
  <si>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</si>
  <si>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</si>
  <si>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</si>
  <si>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</si>
  <si>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</si>
  <si>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</si>
  <si>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</si>
  <si>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</si>
  <si>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</si>
  <si>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</si>
  <si>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</si>
  <si>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</si>
  <si>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</si>
  <si>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</si>
  <si>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</si>
  <si>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</si>
  <si>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</si>
  <si>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</si>
  <si>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</si>
  <si>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</si>
  <si>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</si>
  <si>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</si>
  <si>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</si>
  <si>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</si>
  <si>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</si>
  <si>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</si>
  <si>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</si>
  <si>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</si>
  <si>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</si>
  <si>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</si>
  <si>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</si>
  <si>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</si>
  <si>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</si>
  <si>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</si>
  <si>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</si>
  <si>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</si>
  <si>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</si>
  <si>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</si>
  <si>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</si>
  <si>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</si>
  <si>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</si>
  <si>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</si>
  <si>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</si>
  <si>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</si>
  <si>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</si>
  <si>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</si>
  <si>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</si>
  <si>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</si>
  <si>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</si>
  <si>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</si>
  <si>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</si>
  <si>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</si>
  <si>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</si>
  <si>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</si>
  <si>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</si>
  <si>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</si>
  <si>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</si>
  <si>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</si>
  <si>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</si>
  <si>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</si>
  <si>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</si>
  <si>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</si>
  <si>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</si>
  <si>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</si>
  <si>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</si>
  <si>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</si>
  <si>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</si>
  <si>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</si>
  <si>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</si>
  <si>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</si>
  <si>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</si>
  <si>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</si>
  <si>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</si>
  <si>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</si>
  <si>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</si>
  <si>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</si>
  <si>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</si>
  <si>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</si>
  <si>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</si>
  <si>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</si>
  <si>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</si>
  <si>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</si>
  <si>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</si>
  <si>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</si>
  <si>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</si>
  <si>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</si>
  <si>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</si>
  <si>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</si>
  <si>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</si>
  <si>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</si>
  <si>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</si>
  <si>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</si>
  <si>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</si>
  <si>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</si>
  <si>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</si>
  <si>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</si>
  <si>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</si>
  <si>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</si>
  <si>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</si>
  <si>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</si>
  <si>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</si>
  <si>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</si>
  <si>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</si>
  <si>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</si>
  <si>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</si>
  <si>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</si>
  <si>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</si>
  <si>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</si>
  <si>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</si>
  <si>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</si>
  <si>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</si>
  <si>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</si>
  <si>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</si>
  <si>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</si>
  <si>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</si>
  <si>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</si>
  <si>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</si>
  <si>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</si>
  <si>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</si>
  <si>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</si>
  <si>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</si>
  <si>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</si>
  <si>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</si>
  <si>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</si>
  <si>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</si>
  <si>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</si>
  <si>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</si>
  <si>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</si>
  <si>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</si>
  <si>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</si>
  <si>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</si>
  <si>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</si>
  <si>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</si>
  <si>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</si>
  <si>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</si>
  <si>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</si>
  <si>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</si>
  <si>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</si>
  <si>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</si>
  <si>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</si>
  <si>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</si>
  <si>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</si>
  <si>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</si>
  <si>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</si>
  <si>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</si>
  <si>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</si>
  <si>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</si>
  <si>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</si>
  <si>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</si>
  <si>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</si>
  <si>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</si>
  <si>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</si>
  <si>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</si>
  <si>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</si>
  <si>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</si>
  <si>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</si>
  <si>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</si>
  <si>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</si>
  <si>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</si>
  <si>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</si>
  <si>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</si>
  <si>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</si>
  <si>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</si>
  <si>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</si>
  <si>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</si>
  <si>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</si>
  <si>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</si>
  <si>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</si>
  <si>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</si>
  <si>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</si>
  <si>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</si>
  <si>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</si>
  <si>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</si>
  <si>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</si>
  <si>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</si>
  <si>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</si>
  <si>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</si>
  <si>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</si>
  <si>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</si>
  <si>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</si>
  <si>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</si>
  <si>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</si>
  <si>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</si>
  <si>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</si>
  <si>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</si>
  <si>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</si>
  <si>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</si>
  <si>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</si>
  <si>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</si>
  <si>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</si>
  <si>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</si>
  <si>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</si>
  <si>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</si>
  <si>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</si>
  <si>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</si>
  <si>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</si>
  <si>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</si>
  <si>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</si>
  <si>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</si>
  <si>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</si>
  <si>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</si>
  <si>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</si>
  <si>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</si>
  <si>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</si>
  <si>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</si>
  <si>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</si>
  <si>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</si>
  <si>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</si>
  <si>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</si>
  <si>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</si>
  <si>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</si>
  <si>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</si>
  <si>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</si>
  <si>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</si>
  <si>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</si>
  <si>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</si>
  <si>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</si>
  <si>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</si>
  <si>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</si>
  <si>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</si>
  <si>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</si>
  <si>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</si>
  <si>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</si>
  <si>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</si>
  <si>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</si>
  <si>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</si>
  <si>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</si>
  <si>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</si>
  <si>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</si>
  <si>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</si>
  <si>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</si>
  <si>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</si>
  <si>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</si>
  <si>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</si>
  <si>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</si>
  <si>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</si>
  <si>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</si>
  <si>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</si>
  <si>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</si>
  <si>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</si>
  <si>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</si>
  <si>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</si>
  <si>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</si>
  <si>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</si>
  <si>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</si>
  <si>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</si>
  <si>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</si>
  <si>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</si>
  <si>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</si>
  <si>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</si>
  <si>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</si>
  <si>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</si>
  <si>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</si>
  <si>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</si>
  <si>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</si>
  <si>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</si>
  <si>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</si>
  <si>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</si>
  <si>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</si>
  <si>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</si>
  <si>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</si>
  <si>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</si>
  <si>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</si>
  <si>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</si>
  <si>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</si>
  <si>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</si>
  <si>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</si>
  <si>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</si>
  <si>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</si>
  <si>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</si>
  <si>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</si>
  <si>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</si>
  <si>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</si>
  <si>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</si>
  <si>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</si>
  <si>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</si>
  <si>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</si>
  <si>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</si>
  <si>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</si>
  <si>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</si>
  <si>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</si>
  <si>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</si>
  <si>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</si>
  <si>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</si>
  <si>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</si>
  <si>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</si>
  <si>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</si>
  <si>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</si>
  <si>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</si>
  <si>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</si>
  <si>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</si>
  <si>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</si>
  <si>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</si>
  <si>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</si>
  <si>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</si>
  <si>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</si>
  <si>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</si>
  <si>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</si>
  <si>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</si>
  <si>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</si>
  <si>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</si>
  <si>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</si>
  <si>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</si>
  <si>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</si>
  <si>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</si>
  <si>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</si>
  <si>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</si>
  <si>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</si>
  <si>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</si>
  <si>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</si>
  <si>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</si>
  <si>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</si>
  <si>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</si>
  <si>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</si>
  <si>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</si>
  <si>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</si>
  <si>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</si>
  <si>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</si>
  <si>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</si>
  <si>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</si>
  <si>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</si>
  <si>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</si>
  <si>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</si>
  <si>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</si>
  <si>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</si>
  <si>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</si>
  <si>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</si>
  <si>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</si>
  <si>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</si>
  <si>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</si>
  <si>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</si>
  <si>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</si>
  <si>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</si>
  <si>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</si>
  <si>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</si>
  <si>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</si>
  <si>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</si>
  <si>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</si>
  <si>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</si>
  <si>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</si>
  <si>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</si>
  <si>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</si>
  <si>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</si>
  <si>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</si>
  <si>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</si>
  <si>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</si>
  <si>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</si>
  <si>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</si>
  <si>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</si>
  <si>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</si>
  <si>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</si>
  <si>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</si>
  <si>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</si>
  <si>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</si>
  <si>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</si>
  <si>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</si>
  <si>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</si>
  <si>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</si>
  <si>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</si>
  <si>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</si>
  <si>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</si>
  <si>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</si>
  <si>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</si>
  <si>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</si>
  <si>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</si>
  <si>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</si>
  <si>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</si>
  <si>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</si>
  <si>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</si>
  <si>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</si>
  <si>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</si>
  <si>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</si>
  <si>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</si>
  <si>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</si>
  <si>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</si>
  <si>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</si>
  <si>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</si>
  <si>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</si>
  <si>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</si>
  <si>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</si>
  <si>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</si>
  <si>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</si>
  <si>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</si>
  <si>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</si>
  <si>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</si>
  <si>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</si>
  <si>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</si>
  <si>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</si>
  <si>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</si>
  <si>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</si>
  <si>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</si>
  <si>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</si>
  <si>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</si>
  <si>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</si>
  <si>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</si>
  <si>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</si>
  <si>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</si>
  <si>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</si>
  <si>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</si>
  <si>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</si>
  <si>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</si>
  <si>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</si>
  <si>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</si>
  <si>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</si>
  <si>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</si>
  <si>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</si>
  <si>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</si>
  <si>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</si>
  <si>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</si>
  <si>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</si>
  <si>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</si>
  <si>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</si>
  <si>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</si>
  <si>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</si>
  <si>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</si>
  <si>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</si>
  <si>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</si>
  <si>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</si>
  <si>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</si>
  <si>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</si>
  <si>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</si>
  <si>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</si>
  <si>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</si>
  <si>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</si>
  <si>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</si>
  <si>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</si>
  <si>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</si>
  <si>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</si>
  <si>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</si>
  <si>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</si>
  <si>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</si>
  <si>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</si>
  <si>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</si>
  <si>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</si>
  <si>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</si>
  <si>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</si>
  <si>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</si>
  <si>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</si>
  <si>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</si>
  <si>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</si>
  <si>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</si>
  <si>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</si>
  <si>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</si>
  <si>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</si>
  <si>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</si>
  <si>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</si>
  <si>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</si>
  <si>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</si>
  <si>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</si>
  <si>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</si>
  <si>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</si>
  <si>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</si>
  <si>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</si>
  <si>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</si>
  <si>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</si>
  <si>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</si>
  <si>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</si>
  <si>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</si>
  <si>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</si>
  <si>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</si>
  <si>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</si>
  <si>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</si>
  <si>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</si>
  <si>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</si>
  <si>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</si>
  <si>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</si>
  <si>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</si>
  <si>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</si>
  <si>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</si>
  <si>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</si>
  <si>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</si>
  <si>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</si>
  <si>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</si>
  <si>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</si>
  <si>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</si>
  <si>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</si>
  <si>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</si>
  <si>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</si>
  <si>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</si>
  <si>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</si>
  <si>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</si>
  <si>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</si>
  <si>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</si>
  <si>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</si>
  <si>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</si>
  <si>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</si>
  <si>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</si>
  <si>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</si>
  <si>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</si>
  <si>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</si>
  <si>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</si>
  <si>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</si>
  <si>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</si>
  <si>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</si>
  <si>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</si>
  <si>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</si>
  <si>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</si>
  <si>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</si>
  <si>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</si>
  <si>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</si>
  <si>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</si>
  <si>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</si>
  <si>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</si>
  <si>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</si>
  <si>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</si>
  <si>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</si>
  <si>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</si>
  <si>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</si>
  <si>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</si>
  <si>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</si>
  <si>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</si>
  <si>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</si>
  <si>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</si>
  <si>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</si>
  <si>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</si>
  <si>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</si>
  <si>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</si>
  <si>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</si>
  <si>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</si>
  <si>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</si>
  <si>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</si>
  <si>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</si>
  <si>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</si>
  <si>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</si>
  <si>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</si>
  <si>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</si>
  <si>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</si>
  <si>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</si>
  <si>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</si>
  <si>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</si>
  <si>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</si>
  <si>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</si>
  <si>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</si>
  <si>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</si>
  <si>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</si>
  <si>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</si>
  <si>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</si>
  <si>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</si>
  <si>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</si>
  <si>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</si>
  <si>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</si>
  <si>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</si>
  <si>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</si>
  <si>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</si>
  <si>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</si>
  <si>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</si>
  <si>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</si>
  <si>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</si>
  <si>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</si>
  <si>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</si>
  <si>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</si>
  <si>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</si>
  <si>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</si>
  <si>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</si>
  <si>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</si>
  <si>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</si>
  <si>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</si>
  <si>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</si>
  <si>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</si>
  <si>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</si>
  <si>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</si>
  <si>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</si>
  <si>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</si>
  <si>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</si>
  <si>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</si>
  <si>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</si>
  <si>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</si>
  <si>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</si>
  <si>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</si>
  <si>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</si>
  <si>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</si>
  <si>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</si>
  <si>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</si>
  <si>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</si>
  <si>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</si>
  <si>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</si>
  <si>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</si>
  <si>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</si>
  <si>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</si>
  <si>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</si>
  <si>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</si>
  <si>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</si>
  <si>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</si>
  <si>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</si>
  <si>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</si>
  <si>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</si>
  <si>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</si>
  <si>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</si>
  <si>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</si>
  <si>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</si>
  <si>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</si>
  <si>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</si>
  <si>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</si>
  <si>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</si>
  <si>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</si>
  <si>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</si>
  <si>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</si>
  <si>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</si>
  <si>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</si>
  <si>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</si>
  <si>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</si>
  <si>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</si>
  <si>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</si>
  <si>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</si>
  <si>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</si>
  <si>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</si>
  <si>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</si>
  <si>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</si>
  <si>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</si>
  <si>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</si>
  <si>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</si>
  <si>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</si>
  <si>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</si>
  <si>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</si>
  <si>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</si>
  <si>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</si>
  <si>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</si>
  <si>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</si>
  <si>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</si>
  <si>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</si>
  <si>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</si>
  <si>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</si>
  <si>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</si>
  <si>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</si>
  <si>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</si>
  <si>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</si>
  <si>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</si>
  <si>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</si>
  <si>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</si>
  <si>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</si>
  <si>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</si>
  <si>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</si>
  <si>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</si>
  <si>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</si>
  <si>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</si>
  <si>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</si>
  <si>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</si>
  <si>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</si>
  <si>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</si>
  <si>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</si>
  <si>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</si>
  <si>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</si>
  <si>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</si>
  <si>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</si>
  <si>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</si>
  <si>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</si>
  <si>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</si>
  <si>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</si>
  <si>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</si>
  <si>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</si>
  <si>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</si>
  <si>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</si>
  <si>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</si>
  <si>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</si>
  <si>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</si>
  <si>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</si>
  <si>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</si>
  <si>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</si>
  <si>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</si>
  <si>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</si>
  <si>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</si>
  <si>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</si>
  <si>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</si>
  <si>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</si>
  <si>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</si>
  <si>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</si>
  <si>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</si>
  <si>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</si>
  <si>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</si>
  <si>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</si>
  <si>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</si>
  <si>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</si>
  <si>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</si>
  <si>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</si>
  <si>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</si>
  <si>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</si>
  <si>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</si>
  <si>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</si>
  <si>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</si>
  <si>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</si>
  <si>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</si>
  <si>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</si>
  <si>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</si>
  <si>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</si>
  <si>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</si>
  <si>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</si>
  <si>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</si>
  <si>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</si>
  <si>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</si>
  <si>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</si>
  <si>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</si>
  <si>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</si>
  <si>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</si>
  <si>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</si>
  <si>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</si>
  <si>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</si>
  <si>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</si>
  <si>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</si>
  <si>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</si>
  <si>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</si>
  <si>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</si>
  <si>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</si>
  <si>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</si>
  <si>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</si>
  <si>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</si>
  <si>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</si>
  <si>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</si>
  <si>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</si>
  <si>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</si>
  <si>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</si>
  <si>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</si>
  <si>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</si>
  <si>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</si>
  <si>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</si>
  <si>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</si>
  <si>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</si>
  <si>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</si>
  <si>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</si>
  <si>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</si>
  <si>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</si>
  <si>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</si>
  <si>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</si>
  <si>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</si>
  <si>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</si>
  <si>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</si>
  <si>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</si>
  <si>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</si>
  <si>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</si>
  <si>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</si>
  <si>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</si>
  <si>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</si>
  <si>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</si>
  <si>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</si>
  <si>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</si>
  <si>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</si>
  <si>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</si>
  <si>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</si>
  <si>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</si>
  <si>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</si>
  <si>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</si>
  <si>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</si>
  <si>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</si>
  <si>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</si>
  <si>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</si>
  <si>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</si>
  <si>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</si>
  <si>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</si>
  <si>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</si>
  <si>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</si>
  <si>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</si>
  <si>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</si>
  <si>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</si>
  <si>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</si>
  <si>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</si>
  <si>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</si>
  <si>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</si>
  <si>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</si>
  <si>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</si>
  <si>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</si>
  <si>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</si>
  <si>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</si>
  <si>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</si>
  <si>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</si>
  <si>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</si>
  <si>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</si>
  <si>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</si>
  <si>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</si>
  <si>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</si>
  <si>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</si>
  <si>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</si>
  <si>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</si>
  <si>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</si>
  <si>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</si>
  <si>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</si>
  <si>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</si>
  <si>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</si>
  <si>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</si>
  <si>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</si>
  <si>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</si>
  <si>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</si>
  <si>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</si>
  <si>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</si>
  <si>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</si>
  <si>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</si>
  <si>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</si>
  <si>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</si>
  <si>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</si>
  <si>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</si>
  <si>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</si>
  <si>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</si>
  <si>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</si>
  <si>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</si>
  <si>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</si>
  <si>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</si>
  <si>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</si>
  <si>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</si>
  <si>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</si>
  <si>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</si>
  <si>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</si>
  <si>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</si>
  <si>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</si>
  <si>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</si>
  <si>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</si>
  <si>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</si>
  <si>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</si>
  <si>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</si>
  <si>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</si>
  <si>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</si>
  <si>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</si>
  <si>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</si>
  <si>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</si>
  <si>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</si>
  <si>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</si>
  <si>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</si>
  <si>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</si>
  <si>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</si>
  <si>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</si>
  <si>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</si>
  <si>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</si>
  <si>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</si>
  <si>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</si>
  <si>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</si>
  <si>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</si>
  <si>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</si>
  <si>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</si>
  <si>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</si>
  <si>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</si>
  <si>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</si>
  <si>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</si>
  <si>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</si>
  <si>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</si>
  <si>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</si>
  <si>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</si>
  <si>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</si>
  <si>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</si>
  <si>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</si>
  <si>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</si>
  <si>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</si>
  <si>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</si>
  <si>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</si>
  <si>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</si>
  <si>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</si>
  <si>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</si>
  <si>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</si>
  <si>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</si>
  <si>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</si>
  <si>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</si>
  <si>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</si>
  <si>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</si>
  <si>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</si>
  <si>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</si>
  <si>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</si>
  <si>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</si>
  <si>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</si>
  <si>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</si>
  <si>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</si>
  <si>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</si>
  <si>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</si>
  <si>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</si>
  <si>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</si>
  <si>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</si>
  <si>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</si>
  <si>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</si>
  <si>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</si>
  <si>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</si>
  <si>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</si>
  <si>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</si>
  <si>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</si>
  <si>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</si>
  <si>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</si>
  <si>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</si>
  <si>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</si>
  <si>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</si>
  <si>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</si>
  <si>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</si>
  <si>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</si>
  <si>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</si>
  <si>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</si>
  <si>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</si>
  <si>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</si>
  <si>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</si>
  <si>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</si>
  <si>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</si>
  <si>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</si>
  <si>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</si>
  <si>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</si>
  <si>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</si>
  <si>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</si>
  <si>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</si>
  <si>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</si>
  <si>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</si>
  <si>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</si>
  <si>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</si>
  <si>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</si>
  <si>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</si>
  <si>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</si>
  <si>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</si>
  <si>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</si>
  <si>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</si>
  <si>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</si>
  <si>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</si>
  <si>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</si>
  <si>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</si>
  <si>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</si>
  <si>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</si>
  <si>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</si>
  <si>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</si>
  <si>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</si>
  <si>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</si>
  <si>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</si>
  <si>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</si>
  <si>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</si>
  <si>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</si>
  <si>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</si>
  <si>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</si>
  <si>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</si>
  <si>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</si>
  <si>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</si>
  <si>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</si>
  <si>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</si>
  <si>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</si>
  <si>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</si>
  <si>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</si>
  <si>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</si>
  <si>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</si>
  <si>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</si>
  <si>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</si>
  <si>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</si>
  <si>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</si>
  <si>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</si>
  <si>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</si>
  <si>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</si>
  <si>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</si>
  <si>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</si>
  <si>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</si>
  <si>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</si>
  <si>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</si>
  <si>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</si>
  <si>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</si>
  <si>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</si>
  <si>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</si>
  <si>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</si>
  <si>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</si>
  <si>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</si>
  <si>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</si>
  <si>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</si>
  <si>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</si>
  <si>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</si>
  <si>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</si>
  <si>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</si>
  <si>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</si>
  <si>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</si>
  <si>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</si>
  <si>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</si>
  <si>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</si>
  <si>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</si>
  <si>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</si>
  <si>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</si>
  <si>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</si>
  <si>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</si>
  <si>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</si>
  <si>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</si>
  <si>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</si>
  <si>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</si>
  <si>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</si>
  <si>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</si>
  <si>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</si>
  <si>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</si>
  <si>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</si>
  <si>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</si>
  <si>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</si>
  <si>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</si>
  <si>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</si>
  <si>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</si>
  <si>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</si>
  <si>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</si>
  <si>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</si>
  <si>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</si>
  <si>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</si>
  <si>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</si>
  <si>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</si>
  <si>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</si>
  <si>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</si>
  <si>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</si>
  <si>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</si>
  <si>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</si>
  <si>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</si>
  <si>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</si>
  <si>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</si>
  <si>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</si>
  <si>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</si>
  <si>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</si>
  <si>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</si>
  <si>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</si>
  <si>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</si>
  <si>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</si>
  <si>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</si>
  <si>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</si>
  <si>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</si>
  <si>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</si>
  <si>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</si>
  <si>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</si>
  <si>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</si>
  <si>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</si>
  <si>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</si>
  <si>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</si>
  <si>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</si>
  <si>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</si>
  <si>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</si>
  <si>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</si>
  <si>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</si>
  <si>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</si>
  <si>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</si>
  <si>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</si>
  <si>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</si>
  <si>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</si>
  <si>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</si>
  <si>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</si>
  <si>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</si>
  <si>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</si>
  <si>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</si>
  <si>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</si>
  <si>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</si>
  <si>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</si>
  <si>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</si>
  <si>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</si>
  <si>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</si>
  <si>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</si>
  <si>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</si>
  <si>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</si>
  <si>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</si>
  <si>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</si>
  <si>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</si>
  <si>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</si>
  <si>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</si>
  <si>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</si>
  <si>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</si>
  <si>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</si>
  <si>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</si>
  <si>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</si>
  <si>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</si>
  <si>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</si>
  <si>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</si>
  <si>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</si>
  <si>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</si>
  <si>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</si>
  <si>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</si>
  <si>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</si>
  <si>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</si>
  <si>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</si>
  <si>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</si>
  <si>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</si>
  <si>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</si>
  <si>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</si>
  <si>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</si>
  <si>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</si>
  <si>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</si>
  <si>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</si>
  <si>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</si>
  <si>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</si>
  <si>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</si>
  <si>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</si>
  <si>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</si>
  <si>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</si>
  <si>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</si>
  <si>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</si>
  <si>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</si>
  <si>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</si>
  <si>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</si>
  <si>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</si>
  <si>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</si>
  <si>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</si>
  <si>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</si>
  <si>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</si>
  <si>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</si>
  <si>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</si>
  <si>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</si>
  <si>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</si>
  <si>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</si>
  <si>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</si>
  <si>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</si>
  <si>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</si>
  <si>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</si>
  <si>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</si>
  <si>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</si>
  <si>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</si>
  <si>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</si>
  <si>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</si>
  <si>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</si>
  <si>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</si>
  <si>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</si>
  <si>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</si>
  <si>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</si>
  <si>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</si>
  <si>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</si>
  <si>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</si>
  <si>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</si>
  <si>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</si>
  <si>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</si>
  <si>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</si>
  <si>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</si>
  <si>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</si>
  <si>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</si>
  <si>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</si>
  <si>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</si>
  <si>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</si>
  <si>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</si>
  <si>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</si>
  <si>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</si>
  <si>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</si>
  <si>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</si>
  <si>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</si>
  <si>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</si>
  <si>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</si>
  <si>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</si>
  <si>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</si>
  <si>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</si>
  <si>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</si>
  <si>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</si>
  <si>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</si>
  <si>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</si>
  <si>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</si>
  <si>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</si>
  <si>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</si>
  <si>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</si>
  <si>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</si>
  <si>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</si>
  <si>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</si>
  <si>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</si>
  <si>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</si>
  <si>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</si>
  <si>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</si>
  <si>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</si>
  <si>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</si>
  <si>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</si>
  <si>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</si>
  <si>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</si>
  <si>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</si>
  <si>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</si>
  <si>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</si>
  <si>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</si>
  <si>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</si>
  <si>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</si>
  <si>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</si>
  <si>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</si>
  <si>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</si>
  <si>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</si>
  <si>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</si>
  <si>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</si>
  <si>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</si>
  <si>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</si>
  <si>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</si>
  <si>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</si>
  <si>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</si>
  <si>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</si>
  <si>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</si>
  <si>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</si>
  <si>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</si>
  <si>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</si>
  <si>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</si>
  <si>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</si>
  <si>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</si>
  <si>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</si>
  <si>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</si>
  <si>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</si>
  <si>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</si>
  <si>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</si>
  <si>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</si>
  <si>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</si>
  <si>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</si>
  <si>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</si>
  <si>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</si>
  <si>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</si>
  <si>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</si>
  <si>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</si>
  <si>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</si>
  <si>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</si>
  <si>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</si>
  <si>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</si>
  <si>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</si>
  <si>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</si>
  <si>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</si>
  <si>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</si>
  <si>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</si>
  <si>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</si>
  <si>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</si>
  <si>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</si>
  <si>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</si>
  <si>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</si>
  <si>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</si>
  <si>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</si>
  <si>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</si>
  <si>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</si>
  <si>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</si>
  <si>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</si>
  <si>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</si>
  <si>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</si>
  <si>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</si>
  <si>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</si>
  <si>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</si>
  <si>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</si>
  <si>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</si>
  <si>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</si>
  <si>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</si>
  <si>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</si>
  <si>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</si>
  <si>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</si>
  <si>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</si>
  <si>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</si>
  <si>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</si>
  <si>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</si>
  <si>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</si>
  <si>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</si>
  <si>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</si>
  <si>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</si>
  <si>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</si>
  <si>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</si>
  <si>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</si>
  <si>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</si>
  <si>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</si>
  <si>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</si>
  <si>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</si>
  <si>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</si>
  <si>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</si>
  <si>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</si>
  <si>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</si>
  <si>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</si>
  <si>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</si>
  <si>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</si>
  <si>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</si>
  <si>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</si>
  <si>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</si>
  <si>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</si>
  <si>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</si>
  <si>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</si>
  <si>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</si>
  <si>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</si>
  <si>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</si>
  <si>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</si>
  <si>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</si>
  <si>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</si>
  <si>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</si>
  <si>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</si>
  <si>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</si>
  <si>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</si>
  <si>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</si>
  <si>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</si>
  <si>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</si>
  <si>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</si>
  <si>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</si>
  <si>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</si>
  <si>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</si>
  <si>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</si>
  <si>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</si>
  <si>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</si>
  <si>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</si>
  <si>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</si>
  <si>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</si>
  <si>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</si>
  <si>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</si>
  <si>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</si>
  <si>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</si>
  <si>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</si>
  <si>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</si>
  <si>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</si>
  <si>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</si>
  <si>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</si>
  <si>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</si>
  <si>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</si>
  <si>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</si>
  <si>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</si>
  <si>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</si>
  <si>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</si>
  <si>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</si>
  <si>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</si>
  <si>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</si>
  <si>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</si>
  <si>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</si>
  <si>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</si>
  <si>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</si>
  <si>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</si>
  <si>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</si>
  <si>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</si>
  <si>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</si>
  <si>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</si>
  <si>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</si>
  <si>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</si>
  <si>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</si>
  <si>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</si>
  <si>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</si>
  <si>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</si>
  <si>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</si>
  <si>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</si>
  <si>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</si>
  <si>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</si>
  <si>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</si>
  <si>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</si>
  <si>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</si>
  <si>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</si>
  <si>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</si>
  <si>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</si>
  <si>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</si>
  <si>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</si>
  <si>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</si>
  <si>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</si>
  <si>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</si>
  <si>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</si>
  <si>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</si>
  <si>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</si>
  <si>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</si>
  <si>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</si>
  <si>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</si>
  <si>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</si>
  <si>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</si>
  <si>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</si>
  <si>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</si>
  <si>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</si>
  <si>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</si>
  <si>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</si>
  <si>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</si>
  <si>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</si>
  <si>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</si>
  <si>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</si>
  <si>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</si>
  <si>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</si>
  <si>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</si>
  <si>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</si>
  <si>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</si>
  <si>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</si>
  <si>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</si>
  <si>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</si>
  <si>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</si>
  <si>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</si>
  <si>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</si>
  <si>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</si>
  <si>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</si>
  <si>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</si>
  <si>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</si>
  <si>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</si>
  <si>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</si>
  <si>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</si>
  <si>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</si>
  <si>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</si>
  <si>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</si>
  <si>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</si>
  <si>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</si>
  <si>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</si>
  <si>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</si>
  <si>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</si>
  <si>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</si>
  <si>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</si>
  <si>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</si>
  <si>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</si>
  <si>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</si>
  <si>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</si>
  <si>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</si>
  <si>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</si>
  <si>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</si>
  <si>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</si>
  <si>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</si>
  <si>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</si>
  <si>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</si>
  <si>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</si>
  <si>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</si>
  <si>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</si>
  <si>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</si>
  <si>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</si>
  <si>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</si>
  <si>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</si>
  <si>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</si>
  <si>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</si>
  <si>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</si>
  <si>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</si>
  <si>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</si>
  <si>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</si>
  <si>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</si>
  <si>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</si>
  <si>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</si>
  <si>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</si>
  <si>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</si>
  <si>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</si>
  <si>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</si>
  <si>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</si>
  <si>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</si>
  <si>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</si>
  <si>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</si>
  <si>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</si>
  <si>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</si>
  <si>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</si>
  <si>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</si>
  <si>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</si>
  <si>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</si>
  <si>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</si>
  <si>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</si>
  <si>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</si>
  <si>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</si>
  <si>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</si>
  <si>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</si>
  <si>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</si>
  <si>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</si>
  <si>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</si>
  <si>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</si>
  <si>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</si>
  <si>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</si>
  <si>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</si>
  <si>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</si>
  <si>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</si>
  <si>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</si>
  <si>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</si>
  <si>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</si>
  <si>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</si>
  <si>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</si>
  <si>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</si>
  <si>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</si>
  <si>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</si>
  <si>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</si>
  <si>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</si>
  <si>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</si>
  <si>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</si>
  <si>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</si>
  <si>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</si>
  <si>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</si>
  <si>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</si>
  <si>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</si>
  <si>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</si>
  <si>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</si>
  <si>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</si>
  <si>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</si>
  <si>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</si>
  <si>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</si>
  <si>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</si>
  <si>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</si>
  <si>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</si>
  <si>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</si>
  <si>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</si>
  <si>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</si>
  <si>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</si>
  <si>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</si>
  <si>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</si>
  <si>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</si>
  <si>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</si>
  <si>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</si>
  <si>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</si>
  <si>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</si>
  <si>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</si>
  <si>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</si>
  <si>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</si>
  <si>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</si>
  <si>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</si>
  <si>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</si>
  <si>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</si>
  <si>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</si>
  <si>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</si>
  <si>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</si>
  <si>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</si>
  <si>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</si>
  <si>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</si>
  <si>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</si>
  <si>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</si>
  <si>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</si>
  <si>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</si>
  <si>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</si>
  <si>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</si>
  <si>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</si>
  <si>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</si>
  <si>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</si>
  <si>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</si>
  <si>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</si>
  <si>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</si>
  <si>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</si>
  <si>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</si>
  <si>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</si>
  <si>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</si>
  <si>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</si>
  <si>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</si>
  <si>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</si>
  <si>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</si>
  <si>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</si>
  <si>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</si>
  <si>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</si>
  <si>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</si>
  <si>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</si>
  <si>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</si>
  <si>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</si>
  <si>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</si>
  <si>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</si>
  <si>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</si>
  <si>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</si>
  <si>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</si>
  <si>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</si>
  <si>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</si>
  <si>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</si>
  <si>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</si>
  <si>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</si>
  <si>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</si>
  <si>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</si>
  <si>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</si>
  <si>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</si>
  <si>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</si>
  <si>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</si>
  <si>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</si>
  <si>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</si>
  <si>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</si>
  <si>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</si>
  <si>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</si>
  <si>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</si>
  <si>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</si>
  <si>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</si>
  <si>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</si>
  <si>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</si>
  <si>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</si>
  <si>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</si>
  <si>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</si>
  <si>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</si>
  <si>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</si>
  <si>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</si>
  <si>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</si>
  <si>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</si>
  <si>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</si>
  <si>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</si>
  <si>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</si>
  <si>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</si>
  <si>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</si>
  <si>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</si>
  <si>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</si>
  <si>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</si>
  <si>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</si>
  <si>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</si>
  <si>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</si>
  <si>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</si>
  <si>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</si>
  <si>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</si>
  <si>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</si>
  <si>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</si>
  <si>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</si>
  <si>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</si>
  <si>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</si>
  <si>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</si>
  <si>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</si>
  <si>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</si>
  <si>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</si>
  <si>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</si>
  <si>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</si>
  <si>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</si>
  <si>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</si>
  <si>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</si>
  <si>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</si>
  <si>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</si>
  <si>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</si>
  <si>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</si>
  <si>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</si>
  <si>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</si>
  <si>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</si>
  <si>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</si>
  <si>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</si>
  <si>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</si>
  <si>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</si>
  <si>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</si>
  <si>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</si>
  <si>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</si>
  <si>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</si>
  <si>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</si>
  <si>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</si>
  <si>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</si>
  <si>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</si>
  <si>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</si>
  <si>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</si>
  <si>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</si>
  <si>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</si>
  <si>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</si>
  <si>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</si>
  <si>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</si>
  <si>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</si>
  <si>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</si>
  <si>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</si>
  <si>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</si>
  <si>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</si>
  <si>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</si>
  <si>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</si>
  <si>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</si>
  <si>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</si>
  <si>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</si>
  <si>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</si>
  <si>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</si>
  <si>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</si>
  <si>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</si>
  <si>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</si>
  <si>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</si>
  <si>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</si>
  <si>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</si>
  <si>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</si>
  <si>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</si>
  <si>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</si>
  <si>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</si>
  <si>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</si>
  <si>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</si>
  <si>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</si>
  <si>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</si>
  <si>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</si>
  <si>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</si>
  <si>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</si>
  <si>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</si>
  <si>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</si>
  <si>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</si>
  <si>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</si>
  <si>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</si>
  <si>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</si>
  <si>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</si>
  <si>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</si>
  <si>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</si>
  <si>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</si>
  <si>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</si>
  <si>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</si>
  <si>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</si>
  <si>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</si>
  <si>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</si>
  <si>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</si>
  <si>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</si>
  <si>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</si>
  <si>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</si>
  <si>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</si>
  <si>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</si>
  <si>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</si>
  <si>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</si>
  <si>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</si>
  <si>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</si>
  <si>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</si>
  <si>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</si>
  <si>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</si>
  <si>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</si>
  <si>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</si>
  <si>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</si>
  <si>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</si>
  <si>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</si>
  <si>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</si>
  <si>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</si>
  <si>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</si>
  <si>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</si>
  <si>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</si>
  <si>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</si>
  <si>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</si>
  <si>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</si>
  <si>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</si>
  <si>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</si>
  <si>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</si>
  <si>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</si>
  <si>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</si>
  <si>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</si>
  <si>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</si>
  <si>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</si>
  <si>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</si>
  <si>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</si>
  <si>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</si>
  <si>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</si>
  <si>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</si>
  <si>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</si>
  <si>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</si>
  <si>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</si>
  <si>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</si>
  <si>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</si>
  <si>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</si>
  <si>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</si>
  <si>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</si>
  <si>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</si>
  <si>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</si>
  <si>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</si>
  <si>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</si>
  <si>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</si>
  <si>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</si>
  <si>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</si>
  <si>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</si>
  <si>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</si>
  <si>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</si>
  <si>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</si>
  <si>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</si>
  <si>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</si>
  <si>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</si>
  <si>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</si>
  <si>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</si>
  <si>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</si>
  <si>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</si>
  <si>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</si>
  <si>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</si>
  <si>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</si>
  <si>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</si>
  <si>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</si>
  <si>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</si>
  <si>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</si>
  <si>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</si>
  <si>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</si>
  <si>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</si>
  <si>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</si>
  <si>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</si>
  <si>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</si>
  <si>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</si>
  <si>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</si>
  <si>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</si>
  <si>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</si>
  <si>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</si>
  <si>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</si>
  <si>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</si>
  <si>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</si>
  <si>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</si>
  <si>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</si>
  <si>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</si>
  <si>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</si>
  <si>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</si>
  <si>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</si>
  <si>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</si>
  <si>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</si>
  <si>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</si>
  <si>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</si>
  <si>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</si>
  <si>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</si>
  <si>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</si>
  <si>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</si>
  <si>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</si>
  <si>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</si>
  <si>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</si>
  <si>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</si>
  <si>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</si>
  <si>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</si>
  <si>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</si>
  <si>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</si>
  <si>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</si>
  <si>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</si>
  <si>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</si>
  <si>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</si>
  <si>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</si>
  <si>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</si>
  <si>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</si>
  <si>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</si>
  <si>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</si>
  <si>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</si>
  <si>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</si>
  <si>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</si>
  <si>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</si>
  <si>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</si>
  <si>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</si>
  <si>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</si>
  <si>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</si>
  <si>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</si>
  <si>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</si>
  <si>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</si>
  <si>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</si>
  <si>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</si>
  <si>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</si>
  <si>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</si>
  <si>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</si>
  <si>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</si>
  <si>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</si>
  <si>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</si>
  <si>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</si>
  <si>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</si>
  <si>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</si>
  <si>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</si>
  <si>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</si>
  <si>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</si>
  <si>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</si>
  <si>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</si>
  <si>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</si>
  <si>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</si>
  <si>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</si>
  <si>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</si>
  <si>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</si>
  <si>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</si>
  <si>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</si>
  <si>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</si>
  <si>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</si>
  <si>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</si>
  <si>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</si>
  <si>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</si>
  <si>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</si>
  <si>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</si>
  <si>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</si>
  <si>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</si>
  <si>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</si>
  <si>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</si>
  <si>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</si>
  <si>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</si>
  <si>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</si>
  <si>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</si>
  <si>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</si>
  <si>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</si>
  <si>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</si>
  <si>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</si>
  <si>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</si>
  <si>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</si>
  <si>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</si>
  <si>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</si>
  <si>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</si>
  <si>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</si>
  <si>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</si>
  <si>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</si>
  <si>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</si>
  <si>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</si>
  <si>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</si>
  <si>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</si>
  <si>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</si>
  <si>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</si>
  <si>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</si>
  <si>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</si>
  <si>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</si>
  <si>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</si>
  <si>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</si>
  <si>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</si>
  <si>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</si>
  <si>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</si>
  <si>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</si>
  <si>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</si>
  <si>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</si>
  <si>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</si>
  <si>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</si>
  <si>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</si>
  <si>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</si>
  <si>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</si>
  <si>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</si>
  <si>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</si>
  <si>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</si>
  <si>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</si>
  <si>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</si>
  <si>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</si>
  <si>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</si>
  <si>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</si>
  <si>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</si>
  <si>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</si>
  <si>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</si>
  <si>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</si>
  <si>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</si>
  <si>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</si>
  <si>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</si>
  <si>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</si>
  <si>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</si>
  <si>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</si>
  <si>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</si>
  <si>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</si>
  <si>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</si>
  <si>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</si>
  <si>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</si>
  <si>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</si>
  <si>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</si>
  <si>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</si>
  <si>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</si>
  <si>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</si>
  <si>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</si>
  <si>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</si>
  <si>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</si>
  <si>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</si>
  <si>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</si>
  <si>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</si>
  <si>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</si>
  <si>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</si>
  <si>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</si>
  <si>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</si>
  <si>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</si>
  <si>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</si>
  <si>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</si>
  <si>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</si>
  <si>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</si>
  <si>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</si>
  <si>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</si>
  <si>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</si>
  <si>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</si>
  <si>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</si>
  <si>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</si>
  <si>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</si>
  <si>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</si>
  <si>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</si>
  <si>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</si>
  <si>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</si>
  <si>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</si>
  <si>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</si>
  <si>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</si>
  <si>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</si>
  <si>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</si>
  <si>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</si>
  <si>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</si>
  <si>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</si>
  <si>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</si>
  <si>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</si>
  <si>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</si>
  <si>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</si>
  <si>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</si>
  <si>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</si>
  <si>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</si>
  <si>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</si>
  <si>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</si>
  <si>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</si>
  <si>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</si>
  <si>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</si>
  <si>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</si>
  <si>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</si>
  <si>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</si>
  <si>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</si>
  <si>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</si>
  <si>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</si>
  <si>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</si>
  <si>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</si>
  <si>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</si>
  <si>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</si>
  <si>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</si>
  <si>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</si>
  <si>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</si>
  <si>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</si>
  <si>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</si>
  <si>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</si>
  <si>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</si>
  <si>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</si>
  <si>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</si>
  <si>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</si>
  <si>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</si>
  <si>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</si>
  <si>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</si>
  <si>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</si>
  <si>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</si>
  <si>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</si>
  <si>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</si>
  <si>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</si>
  <si>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</si>
  <si>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</si>
  <si>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</si>
  <si>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</si>
  <si>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</si>
  <si>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</si>
  <si>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</si>
  <si>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</si>
  <si>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</si>
  <si>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</si>
  <si>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</si>
  <si>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</si>
  <si>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</si>
  <si>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</si>
  <si>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</si>
  <si>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</si>
  <si>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</si>
  <si>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</si>
  <si>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</si>
  <si>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</si>
  <si>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</si>
  <si>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</si>
  <si>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</si>
  <si>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</si>
  <si>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</si>
  <si>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</si>
  <si>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</si>
  <si>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</si>
  <si>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</si>
  <si>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</si>
  <si>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</si>
  <si>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</si>
  <si>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</si>
  <si>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</si>
  <si>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</si>
  <si>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</si>
  <si>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</si>
  <si>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</si>
  <si>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</si>
  <si>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</si>
  <si>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</si>
  <si>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</si>
  <si>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</si>
  <si>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</si>
  <si>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</si>
  <si>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</si>
  <si>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</si>
  <si>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</si>
  <si>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</si>
  <si>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</si>
  <si>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</si>
  <si>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</si>
  <si>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</si>
  <si>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</si>
  <si>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</si>
  <si>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</si>
  <si>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</si>
  <si>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</si>
  <si>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</si>
  <si>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</si>
  <si>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</si>
  <si>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</si>
  <si>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</si>
  <si>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</si>
  <si>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</si>
  <si>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</si>
  <si>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</si>
  <si>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</si>
  <si>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</si>
  <si>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</si>
  <si>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</si>
  <si>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</si>
  <si>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</si>
  <si>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</si>
  <si>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</si>
  <si>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</si>
  <si>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</si>
  <si>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</si>
  <si>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</si>
  <si>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</si>
  <si>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</si>
  <si>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</si>
  <si>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</si>
  <si>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</si>
  <si>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</si>
  <si>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</si>
  <si>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</si>
  <si>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</si>
  <si>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</si>
  <si>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</si>
  <si>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</si>
  <si>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</si>
  <si>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</si>
  <si>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</si>
  <si>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</si>
  <si>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</si>
  <si>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</si>
  <si>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</si>
  <si>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</si>
  <si>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</si>
  <si>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</si>
  <si>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</si>
  <si>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</si>
  <si>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</si>
  <si>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</si>
  <si>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</si>
  <si>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</si>
  <si>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</si>
  <si>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</si>
  <si>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</si>
  <si>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</si>
  <si>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</si>
  <si>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</si>
  <si>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</si>
  <si>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</si>
  <si>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</si>
  <si>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</si>
  <si>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</si>
  <si>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</si>
  <si>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</si>
  <si>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</si>
  <si>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</si>
  <si>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</si>
  <si>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</si>
  <si>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</si>
  <si>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</si>
  <si>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</si>
  <si>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</si>
  <si>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</si>
  <si>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</si>
  <si>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</si>
  <si>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</si>
  <si>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</si>
  <si>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</si>
  <si>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</si>
  <si>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</si>
  <si>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</si>
  <si>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</si>
  <si>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</si>
  <si>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</si>
  <si>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</si>
  <si>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</si>
  <si>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</si>
  <si>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</si>
  <si>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</si>
  <si>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</si>
  <si>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</si>
  <si>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</si>
  <si>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</si>
  <si>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</si>
  <si>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</si>
  <si>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</si>
  <si>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</si>
  <si>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</si>
  <si>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</si>
  <si>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</si>
  <si>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</si>
  <si>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</si>
  <si>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</si>
  <si>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</si>
  <si>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</si>
  <si>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</si>
  <si>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</si>
  <si>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</si>
  <si>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</si>
  <si>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</si>
  <si>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</si>
  <si>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</si>
  <si>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</si>
  <si>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</si>
  <si>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</si>
  <si>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</si>
  <si>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</si>
  <si>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</si>
  <si>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</si>
  <si>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</si>
  <si>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</si>
  <si>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</si>
  <si>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</si>
  <si>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</si>
  <si>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</si>
  <si>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</si>
  <si>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</si>
  <si>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</si>
  <si>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</si>
  <si>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</si>
  <si>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</si>
  <si>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</si>
  <si>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</si>
  <si>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</si>
  <si>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</si>
  <si>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</si>
  <si>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</si>
  <si>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</si>
  <si>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</si>
  <si>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</si>
  <si>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</si>
  <si>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</si>
  <si>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</si>
  <si>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</si>
  <si>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</si>
  <si>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</si>
  <si>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</si>
  <si>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</si>
  <si>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</si>
  <si>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</si>
  <si>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</si>
  <si>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</si>
  <si>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</si>
  <si>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</si>
  <si>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</si>
  <si>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</si>
  <si>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</si>
  <si>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</si>
  <si>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</si>
  <si>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</si>
  <si>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</si>
  <si>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</si>
  <si>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</si>
  <si>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</si>
  <si>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</si>
  <si>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</si>
  <si>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</si>
  <si>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</si>
  <si>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</si>
  <si>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</si>
  <si>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</si>
  <si>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</si>
  <si>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</si>
  <si>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</si>
  <si>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</si>
  <si>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</si>
  <si>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</si>
  <si>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</si>
  <si>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</si>
  <si>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</si>
  <si>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</si>
  <si>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</si>
  <si>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</si>
  <si>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</si>
  <si>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</si>
  <si>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</si>
  <si>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</si>
  <si>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</si>
  <si>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</si>
  <si>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</si>
  <si>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</si>
  <si>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</si>
  <si>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</si>
  <si>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</si>
  <si>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</si>
  <si>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</si>
  <si>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</si>
  <si>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</si>
  <si>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</si>
  <si>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</si>
  <si>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</si>
  <si>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</si>
  <si>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</si>
  <si>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</si>
  <si>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</si>
  <si>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</si>
  <si>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</si>
  <si>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</si>
  <si>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</si>
  <si>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</si>
  <si>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</si>
  <si>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</si>
  <si>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</si>
  <si>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</si>
  <si>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</si>
  <si>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</si>
  <si>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</si>
  <si>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</si>
  <si>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</si>
  <si>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</si>
  <si>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</si>
  <si>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</si>
  <si>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</si>
  <si>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</si>
  <si>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</si>
  <si>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</si>
  <si>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</si>
  <si>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</si>
  <si>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</si>
  <si>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</si>
  <si>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</si>
  <si>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</si>
  <si>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</si>
  <si>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</si>
  <si>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</si>
  <si>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</si>
  <si>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</si>
  <si>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</si>
  <si>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</si>
  <si>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</si>
  <si>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</si>
  <si>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</si>
  <si>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</si>
  <si>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</si>
  <si>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</si>
  <si>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</si>
  <si>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</si>
  <si>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</si>
  <si>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</si>
  <si>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</si>
  <si>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</si>
  <si>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</si>
  <si>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</si>
  <si>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</si>
  <si>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</si>
  <si>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</si>
  <si>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</si>
  <si>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</si>
  <si>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</si>
  <si>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</si>
  <si>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</si>
  <si>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</si>
  <si>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</si>
  <si>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</si>
  <si>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</si>
  <si>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</si>
  <si>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</si>
  <si>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</si>
  <si>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</si>
  <si>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</si>
  <si>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</si>
  <si>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</si>
  <si>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</si>
  <si>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</si>
  <si>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</si>
  <si>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</si>
  <si>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</si>
  <si>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</si>
  <si>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</si>
  <si>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</si>
  <si>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</si>
  <si>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</si>
  <si>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</si>
  <si>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</si>
  <si>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</si>
  <si>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</si>
  <si>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</si>
  <si>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</si>
  <si>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</si>
  <si>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</si>
  <si>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</si>
  <si>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</si>
  <si>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</si>
  <si>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</si>
  <si>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</si>
  <si>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</si>
  <si>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</si>
  <si>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</si>
  <si>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</si>
  <si>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</si>
  <si>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</si>
  <si>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</si>
  <si>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</si>
  <si>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</si>
  <si>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</si>
  <si>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</si>
  <si>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</si>
  <si>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</si>
  <si>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</si>
  <si>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</si>
  <si>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</si>
  <si>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</si>
  <si>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</si>
  <si>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</si>
  <si>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</si>
  <si>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</si>
  <si>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</si>
  <si>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</si>
  <si>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</si>
  <si>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</si>
  <si>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</si>
  <si>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</si>
  <si>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</si>
  <si>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</si>
  <si>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</si>
  <si>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</si>
  <si>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</si>
  <si>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</si>
  <si>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</si>
  <si>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</si>
  <si>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</si>
  <si>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</si>
  <si>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</si>
  <si>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</si>
  <si>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</si>
  <si>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</si>
  <si>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</si>
  <si>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</si>
  <si>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</si>
  <si>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</si>
  <si>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</si>
  <si>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</si>
  <si>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</si>
  <si>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</si>
  <si>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</si>
  <si>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</si>
  <si>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</si>
  <si>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</si>
  <si>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</si>
  <si>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</si>
  <si>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</si>
  <si>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</si>
  <si>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</si>
  <si>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</si>
  <si>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</si>
  <si>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</si>
  <si>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</si>
  <si>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</si>
  <si>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</si>
  <si>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</si>
  <si>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</si>
  <si>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</si>
  <si>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</si>
  <si>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</si>
  <si>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</si>
  <si>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</si>
  <si>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</si>
  <si>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</si>
  <si>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</si>
  <si>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</si>
  <si>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</si>
  <si>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</si>
  <si>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</si>
  <si>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</si>
  <si>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</si>
  <si>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</si>
  <si>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</si>
  <si>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</si>
  <si>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</si>
  <si>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</si>
  <si>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</si>
  <si>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</si>
  <si>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</si>
  <si>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</si>
  <si>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</si>
  <si>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</si>
  <si>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</si>
  <si>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</si>
  <si>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</si>
  <si>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</si>
  <si>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</si>
  <si>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</si>
  <si>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</si>
  <si>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</si>
  <si>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</si>
  <si>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</si>
  <si>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</si>
  <si>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</si>
  <si>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</si>
  <si>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</si>
  <si>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</si>
  <si>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</si>
  <si>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</si>
  <si>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</si>
  <si>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</si>
  <si>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</si>
  <si>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</si>
  <si>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</si>
  <si>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</si>
  <si>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</si>
  <si>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</si>
  <si>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</si>
  <si>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</si>
  <si>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</si>
  <si>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</si>
  <si>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</si>
  <si>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</si>
  <si>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</si>
  <si>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</si>
  <si>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</si>
  <si>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</si>
  <si>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</si>
  <si>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</si>
  <si>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</si>
  <si>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</si>
  <si>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</si>
  <si>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</si>
  <si>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</si>
  <si>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</si>
  <si>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</si>
  <si>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</si>
  <si>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</si>
  <si>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</si>
  <si>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</si>
  <si>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</si>
  <si>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</si>
  <si>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</si>
  <si>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</si>
  <si>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</si>
  <si>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</si>
  <si>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</si>
  <si>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</si>
  <si>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</si>
  <si>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</si>
  <si>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</si>
  <si>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</si>
  <si>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</si>
  <si>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</si>
  <si>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</si>
  <si>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</si>
  <si>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</si>
  <si>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</si>
  <si>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</si>
  <si>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</si>
  <si>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</si>
  <si>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</si>
  <si>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</si>
  <si>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</si>
  <si>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</si>
  <si>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</si>
  <si>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</si>
  <si>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</si>
  <si>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</si>
  <si>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</si>
  <si>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</si>
  <si>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</si>
  <si>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</si>
  <si>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</si>
  <si>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</si>
  <si>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</si>
  <si>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</si>
  <si>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</si>
  <si>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</si>
  <si>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</si>
  <si>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</si>
  <si>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</si>
  <si>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</si>
  <si>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</si>
  <si>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</si>
  <si>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</si>
  <si>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</si>
  <si>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</si>
  <si>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</si>
  <si>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</si>
  <si>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</si>
  <si>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</si>
  <si>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</si>
  <si>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</si>
  <si>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</si>
  <si>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</si>
  <si>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</si>
  <si>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</si>
  <si>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</si>
  <si>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</si>
  <si>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</si>
  <si>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</si>
  <si>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</si>
  <si>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</si>
  <si>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</si>
  <si>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</si>
  <si>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</si>
  <si>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</si>
  <si>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</si>
  <si>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</si>
  <si>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</si>
  <si>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</si>
  <si>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</si>
  <si>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</si>
  <si>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</si>
  <si>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</si>
  <si>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</si>
  <si>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</si>
  <si>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</si>
  <si>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</si>
  <si>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</si>
  <si>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</si>
  <si>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</si>
  <si>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</si>
  <si>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</si>
  <si>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</si>
  <si>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</si>
  <si>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</si>
  <si>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</si>
  <si>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</si>
  <si>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</si>
  <si>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</si>
  <si>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</si>
  <si>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</si>
  <si>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</si>
  <si>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</si>
  <si>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</si>
  <si>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</si>
  <si>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</si>
  <si>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</si>
  <si>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</si>
  <si>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</si>
  <si>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</si>
  <si>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</si>
  <si>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</si>
  <si>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</si>
  <si>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</si>
  <si>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</si>
  <si>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</si>
  <si>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</si>
  <si>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</si>
  <si>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</si>
  <si>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</si>
  <si>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</si>
  <si>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</si>
  <si>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</si>
  <si>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</si>
  <si>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</si>
  <si>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</si>
  <si>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</si>
  <si>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</si>
  <si>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</si>
  <si>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</si>
  <si>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</si>
  <si>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</si>
  <si>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</si>
  <si>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</si>
  <si>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</si>
  <si>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</si>
  <si>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</si>
  <si>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</si>
  <si>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</si>
  <si>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</si>
  <si>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</si>
  <si>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</si>
  <si>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</si>
  <si>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</si>
  <si>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</si>
  <si>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</si>
  <si>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</si>
  <si>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</si>
  <si>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</si>
  <si>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</si>
  <si>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</si>
  <si>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</si>
  <si>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</si>
  <si>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</si>
  <si>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</si>
  <si>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</si>
  <si>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</si>
  <si>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</si>
  <si>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</si>
  <si>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</si>
  <si>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</si>
  <si>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</si>
  <si>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</si>
  <si>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</si>
  <si>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</si>
  <si>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</si>
  <si>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</si>
  <si>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</si>
  <si>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</si>
  <si>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</si>
  <si>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</si>
  <si>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</si>
  <si>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</si>
  <si>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</si>
  <si>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</si>
  <si>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</si>
  <si>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</si>
  <si>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</si>
  <si>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</si>
  <si>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</si>
  <si>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</si>
  <si>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</si>
  <si>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</si>
  <si>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</si>
  <si>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</si>
  <si>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</si>
  <si>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</si>
  <si>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</si>
  <si>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</si>
  <si>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</si>
  <si>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</si>
  <si>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</si>
  <si>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</si>
  <si>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</si>
  <si>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</si>
  <si>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</si>
  <si>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</si>
  <si>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</si>
  <si>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</si>
  <si>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</si>
  <si>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</si>
  <si>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</si>
  <si>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</si>
  <si>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</si>
  <si>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</si>
  <si>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</si>
  <si>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</si>
  <si>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</si>
  <si>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</si>
  <si>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</si>
  <si>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</si>
  <si>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</si>
  <si>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</si>
  <si>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</si>
  <si>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</si>
  <si>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</si>
  <si>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</si>
  <si>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</si>
  <si>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</si>
  <si>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</si>
  <si>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</si>
  <si>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</si>
  <si>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</si>
  <si>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</si>
  <si>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</si>
  <si>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</si>
  <si>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</si>
  <si>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</si>
  <si>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</si>
  <si>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</si>
  <si>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</si>
  <si>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</si>
  <si>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</si>
  <si>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</si>
  <si>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</si>
  <si>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</si>
  <si>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</si>
  <si>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</si>
  <si>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</si>
  <si>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</si>
  <si>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</si>
  <si>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</si>
  <si>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</si>
  <si>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</si>
  <si>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</si>
  <si>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</si>
  <si>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</si>
  <si>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</si>
  <si>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</si>
  <si>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</si>
  <si>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</si>
  <si>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</si>
  <si>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</si>
  <si>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</si>
  <si>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</si>
  <si>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</si>
  <si>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</si>
  <si>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</si>
  <si>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</si>
  <si>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</si>
  <si>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</si>
  <si>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</si>
  <si>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</si>
  <si>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</si>
  <si>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</si>
  <si>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</si>
  <si>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</si>
  <si>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</si>
  <si>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</si>
  <si>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</si>
  <si>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</si>
  <si>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</si>
  <si>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</si>
  <si>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</si>
  <si>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</si>
  <si>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</si>
  <si>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</si>
  <si>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</si>
  <si>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</si>
  <si>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</si>
  <si>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</si>
  <si>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</si>
  <si>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</si>
  <si>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</si>
  <si>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</si>
  <si>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</si>
  <si>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</si>
  <si>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</si>
  <si>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</si>
  <si>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</si>
  <si>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</si>
  <si>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</si>
  <si>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</si>
  <si>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</si>
  <si>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</si>
  <si>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</si>
  <si>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</si>
  <si>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</si>
  <si>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</si>
  <si>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</si>
  <si>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</si>
  <si>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</si>
  <si>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</si>
  <si>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</si>
  <si>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</si>
  <si>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</si>
  <si>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</si>
  <si>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</si>
  <si>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</si>
  <si>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</si>
  <si>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</si>
  <si>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</si>
  <si>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</si>
  <si>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</si>
  <si>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</si>
  <si>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</si>
  <si>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</si>
  <si>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</si>
  <si>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</si>
  <si>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</si>
  <si>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</si>
  <si>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</si>
  <si>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</si>
  <si>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</si>
  <si>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</si>
  <si>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</si>
  <si>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</si>
  <si>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</si>
  <si>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</si>
  <si>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</si>
  <si>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</si>
  <si>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</si>
  <si>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</si>
  <si>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</si>
  <si>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</si>
  <si>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</si>
  <si>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</si>
  <si>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</si>
  <si>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</si>
  <si>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</si>
  <si>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</si>
  <si>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</si>
  <si>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</si>
  <si>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</si>
  <si>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</si>
  <si>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</si>
  <si>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</si>
  <si>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</si>
  <si>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</si>
  <si>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</si>
  <si>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</si>
  <si>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</si>
  <si>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</si>
  <si>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</si>
  <si>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</si>
  <si>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</si>
  <si>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</si>
  <si>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</si>
  <si>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</si>
  <si>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</si>
  <si>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</si>
  <si>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</si>
  <si>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</si>
  <si>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</si>
  <si>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</si>
  <si>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</si>
  <si>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</si>
  <si>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</si>
  <si>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</si>
  <si>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</si>
  <si>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</si>
  <si>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</si>
  <si>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</si>
  <si>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</si>
  <si>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</si>
  <si>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</si>
  <si>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</si>
  <si>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</si>
  <si>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</si>
  <si>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</si>
  <si>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</si>
  <si>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</si>
  <si>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</si>
  <si>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</si>
  <si>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</si>
  <si>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</si>
  <si>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</si>
  <si>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</si>
  <si>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</si>
  <si>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</si>
  <si>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</si>
  <si>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</si>
  <si>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</si>
  <si>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</si>
  <si>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</si>
  <si>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</si>
  <si>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</si>
  <si>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</si>
  <si>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</si>
  <si>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</si>
  <si>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</si>
  <si>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</si>
  <si>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</si>
  <si>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</si>
  <si>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</si>
  <si>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</si>
  <si>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</si>
  <si>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</si>
  <si>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</si>
  <si>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</si>
  <si>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</si>
  <si>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</si>
  <si>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</si>
  <si>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</si>
  <si>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</si>
  <si>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</si>
  <si>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</si>
  <si>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</si>
  <si>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</si>
  <si>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</si>
  <si>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</si>
  <si>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</si>
  <si>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</si>
  <si>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</si>
  <si>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</si>
  <si>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</si>
  <si>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</si>
  <si>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</si>
  <si>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</si>
  <si>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</si>
  <si>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</si>
  <si>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</si>
  <si>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</si>
  <si>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</si>
  <si>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</si>
  <si>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</si>
  <si>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</si>
  <si>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</si>
  <si>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</si>
  <si>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</si>
  <si>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</si>
  <si>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</si>
  <si>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</si>
  <si>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</si>
  <si>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</si>
  <si>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</si>
  <si>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</si>
  <si>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</si>
  <si>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</si>
  <si>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</si>
  <si>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</si>
  <si>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</si>
  <si>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</si>
  <si>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</si>
  <si>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</si>
  <si>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</si>
  <si>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</si>
  <si>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</si>
  <si>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</si>
  <si>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</si>
  <si>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</si>
  <si>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</si>
  <si>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</si>
  <si>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</si>
  <si>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</si>
  <si>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</si>
  <si>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</si>
  <si>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</si>
  <si>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</si>
  <si>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</si>
  <si>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</si>
  <si>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</si>
  <si>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</si>
  <si>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</si>
  <si>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</si>
  <si>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</si>
  <si>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</si>
  <si>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</si>
  <si>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</si>
  <si>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</si>
  <si>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</si>
  <si>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</si>
  <si>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</si>
  <si>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</si>
  <si>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</si>
  <si>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</si>
  <si>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</si>
  <si>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</si>
  <si>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</si>
  <si>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</si>
  <si>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</si>
  <si>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</si>
  <si>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</si>
  <si>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</si>
  <si>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</si>
  <si>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</si>
  <si>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</si>
  <si>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</si>
  <si>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</si>
  <si>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</si>
  <si>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</si>
  <si>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</si>
  <si>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</si>
  <si>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</si>
  <si>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</si>
  <si>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</si>
  <si>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</si>
  <si>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</si>
  <si>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</si>
  <si>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</si>
  <si>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</si>
  <si>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</si>
  <si>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</si>
  <si>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</si>
  <si>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</si>
  <si>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</si>
  <si>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</si>
  <si>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</si>
  <si>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</si>
  <si>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</si>
  <si>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</si>
  <si>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</si>
  <si>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</si>
  <si>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</si>
  <si>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</si>
  <si>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</si>
  <si>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</si>
  <si>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</si>
  <si>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</si>
  <si>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</si>
  <si>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</si>
  <si>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</si>
  <si>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</si>
  <si>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</si>
  <si>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</si>
  <si>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</si>
  <si>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</si>
  <si>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</si>
  <si>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</si>
  <si>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</si>
  <si>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</si>
  <si>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</si>
  <si>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</si>
  <si>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</si>
  <si>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</si>
  <si>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</si>
  <si>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</si>
  <si>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</si>
  <si>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</si>
  <si>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</si>
  <si>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</si>
  <si>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</si>
  <si>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</si>
  <si>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</si>
  <si>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</si>
  <si>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</si>
  <si>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</si>
  <si>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</si>
  <si>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</si>
  <si>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</si>
  <si>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</si>
  <si>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</si>
  <si>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</si>
  <si>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</si>
  <si>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</si>
  <si>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</si>
  <si>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</si>
  <si>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</si>
  <si>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</si>
  <si>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</si>
  <si>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</si>
  <si>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</si>
  <si>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</si>
  <si>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</si>
  <si>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</si>
  <si>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</si>
  <si>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</si>
  <si>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</si>
  <si>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</si>
  <si>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</si>
  <si>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</si>
  <si>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</si>
  <si>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</si>
  <si>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</si>
  <si>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</si>
  <si>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</si>
  <si>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</si>
  <si>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</si>
  <si>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</si>
  <si>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</si>
  <si>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</si>
  <si>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</si>
  <si>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</si>
  <si>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</si>
  <si>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</si>
  <si>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</si>
  <si>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</si>
  <si>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</si>
  <si>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</si>
  <si>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</si>
  <si>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</si>
  <si>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</si>
  <si>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</si>
  <si>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</si>
  <si>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</si>
  <si>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</si>
  <si>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</si>
  <si>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</si>
  <si>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</si>
  <si>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</si>
  <si>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</si>
  <si>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</si>
  <si>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</si>
  <si>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</si>
  <si>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</si>
  <si>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</si>
  <si>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</si>
  <si>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</si>
  <si>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</si>
  <si>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</si>
  <si>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</si>
  <si>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</si>
  <si>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</si>
  <si>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</si>
  <si>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</si>
  <si>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</si>
  <si>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</si>
  <si>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</si>
  <si>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</si>
  <si>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</si>
  <si>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</si>
  <si>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</si>
  <si>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</si>
  <si>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</si>
  <si>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</si>
  <si>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</si>
  <si>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</si>
  <si>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</si>
  <si>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</si>
  <si>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</si>
  <si>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</si>
  <si>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</si>
  <si>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</si>
  <si>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</si>
  <si>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</si>
  <si>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</si>
  <si>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</si>
  <si>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</si>
  <si>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</si>
  <si>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</si>
  <si>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</si>
  <si>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</si>
  <si>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</si>
  <si>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</si>
  <si>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</si>
  <si>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</si>
  <si>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</si>
  <si>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</si>
  <si>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</si>
  <si>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</si>
  <si>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</si>
  <si>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</si>
  <si>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</si>
  <si>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</si>
  <si>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</si>
  <si>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</si>
  <si>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</si>
  <si>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</si>
  <si>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</si>
  <si>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</si>
  <si>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</si>
  <si>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</si>
  <si>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</si>
  <si>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</si>
  <si>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</si>
  <si>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</si>
  <si>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</si>
  <si>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</si>
  <si>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</si>
  <si>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</si>
  <si>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</si>
  <si>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</si>
  <si>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</si>
  <si>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</si>
  <si>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</si>
  <si>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</si>
  <si>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</si>
  <si>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</si>
  <si>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</si>
  <si>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</si>
  <si>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</si>
  <si>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</si>
  <si>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</si>
  <si>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</si>
  <si>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</si>
  <si>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</si>
  <si>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</si>
  <si>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</si>
  <si>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</si>
  <si>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</si>
  <si>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</si>
  <si>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</si>
  <si>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</si>
  <si>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</si>
  <si>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</si>
  <si>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</si>
  <si>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</si>
  <si>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</si>
  <si>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</si>
  <si>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</si>
  <si>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</si>
  <si>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</si>
  <si>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</si>
  <si>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</si>
  <si>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</si>
  <si>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</si>
  <si>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</si>
  <si>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</si>
  <si>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</si>
  <si>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</si>
  <si>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</si>
  <si>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</si>
  <si>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</si>
  <si>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</si>
  <si>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</si>
  <si>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</si>
  <si>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</si>
  <si>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</si>
  <si>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</si>
  <si>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</si>
  <si>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</si>
  <si>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</si>
  <si>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</si>
  <si>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</si>
  <si>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</si>
  <si>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</si>
  <si>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</si>
  <si>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</si>
  <si>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</si>
  <si>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</si>
  <si>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</si>
  <si>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</si>
  <si>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</si>
  <si>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</si>
  <si>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</si>
  <si>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</si>
  <si>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</si>
  <si>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</si>
  <si>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</si>
  <si>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</si>
  <si>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</si>
  <si>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</si>
  <si>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</si>
  <si>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</si>
  <si>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</si>
  <si>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</si>
  <si>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</si>
  <si>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</si>
  <si>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</si>
  <si>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</si>
  <si>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</si>
  <si>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</si>
  <si>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</si>
  <si>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</si>
  <si>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</si>
  <si>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</si>
  <si>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</si>
  <si>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</si>
  <si>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</si>
  <si>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</si>
  <si>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</si>
  <si>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</si>
  <si>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</si>
  <si>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</si>
  <si>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</si>
  <si>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</si>
  <si>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</si>
  <si>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</si>
  <si>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</si>
  <si>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</si>
  <si>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</si>
  <si>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</si>
  <si>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</si>
  <si>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</si>
  <si>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</si>
  <si>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</si>
  <si>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</si>
  <si>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</si>
  <si>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</si>
  <si>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</si>
  <si>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</si>
  <si>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</si>
  <si>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</si>
  <si>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</si>
  <si>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</si>
  <si>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</si>
  <si>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</si>
  <si>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</si>
  <si>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</si>
  <si>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</si>
  <si>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</si>
  <si>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</si>
  <si>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</si>
  <si>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</si>
  <si>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</si>
  <si>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</si>
  <si>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</si>
  <si>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</si>
  <si>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</si>
  <si>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</si>
  <si>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</si>
  <si>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</si>
  <si>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</si>
  <si>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</si>
  <si>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</si>
  <si>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</si>
  <si>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</si>
  <si>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</si>
  <si>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</si>
  <si>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</si>
  <si>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</si>
  <si>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</si>
  <si>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</si>
  <si>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</si>
  <si>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</si>
  <si>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</si>
  <si>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</si>
  <si>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</si>
  <si>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</si>
  <si>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</si>
  <si>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</si>
  <si>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</si>
  <si>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</si>
  <si>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</si>
  <si>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</si>
  <si>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</si>
  <si>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</si>
  <si>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</si>
  <si>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</si>
  <si>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</si>
  <si>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</si>
  <si>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</si>
  <si>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</si>
  <si>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</si>
  <si>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</si>
  <si>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</si>
  <si>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</si>
  <si>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</si>
  <si>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</si>
  <si>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</si>
  <si>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</si>
  <si>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</si>
  <si>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</si>
  <si>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</si>
  <si>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</si>
  <si>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</si>
  <si>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</si>
  <si>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</si>
  <si>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</si>
  <si>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</si>
  <si>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</si>
  <si>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</si>
  <si>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</si>
  <si>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</si>
  <si>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</si>
  <si>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</si>
  <si>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</si>
  <si>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</si>
  <si>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</si>
  <si>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</si>
  <si>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</si>
  <si>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</si>
  <si>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</si>
  <si>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</si>
  <si>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</si>
  <si>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</si>
  <si>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</si>
  <si>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</si>
  <si>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</si>
  <si>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</si>
  <si>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</si>
  <si>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</si>
  <si>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</si>
  <si>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</si>
  <si>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</si>
  <si>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</si>
  <si>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</si>
  <si>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</si>
  <si>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</si>
  <si>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</si>
  <si>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</si>
  <si>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</si>
  <si>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</si>
  <si>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</si>
  <si>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</si>
  <si>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</si>
  <si>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</si>
  <si>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</si>
  <si>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</si>
  <si>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</si>
  <si>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</si>
  <si>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</si>
  <si>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</si>
  <si>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</si>
  <si>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</si>
  <si>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</si>
  <si>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</si>
  <si>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</si>
  <si>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</si>
  <si>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</si>
  <si>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</si>
  <si>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</si>
  <si>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</si>
  <si>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</si>
  <si>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</si>
  <si>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</si>
  <si>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</si>
  <si>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</si>
  <si>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</si>
  <si>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</si>
  <si>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</si>
  <si>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</si>
  <si>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</si>
  <si>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</si>
  <si>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</si>
  <si>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</si>
  <si>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</si>
  <si>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</si>
  <si>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</si>
  <si>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</si>
  <si>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</si>
  <si>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</si>
  <si>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</si>
  <si>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</si>
  <si>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</si>
  <si>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</si>
  <si>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</si>
  <si>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</si>
  <si>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</si>
  <si>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</si>
  <si>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</si>
  <si>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</si>
  <si>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</si>
  <si>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</si>
  <si>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</si>
  <si>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</si>
  <si>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</si>
  <si>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</si>
  <si>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</si>
  <si>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</si>
  <si>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</si>
  <si>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</si>
  <si>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</si>
  <si>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</si>
  <si>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</si>
  <si>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</si>
  <si>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</si>
  <si>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</si>
  <si>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</si>
  <si>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</si>
  <si>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</si>
  <si>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</si>
  <si>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</si>
  <si>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</si>
  <si>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</si>
  <si>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</si>
  <si>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</si>
  <si>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</si>
  <si>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</si>
  <si>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</si>
  <si>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</si>
  <si>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</si>
  <si>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</si>
  <si>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</si>
  <si>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</si>
  <si>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</si>
  <si>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</si>
  <si>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</si>
  <si>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</si>
  <si>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</si>
  <si>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</si>
  <si>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</si>
  <si>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</si>
  <si>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</si>
  <si>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</si>
  <si>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</si>
  <si>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</si>
  <si>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</si>
  <si>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</si>
  <si>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</si>
  <si>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</si>
  <si>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</si>
  <si>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</si>
  <si>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</si>
  <si>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</si>
  <si>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</si>
  <si>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</si>
  <si>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</si>
  <si>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</si>
  <si>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</si>
  <si>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</si>
  <si>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</si>
  <si>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</si>
  <si>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</si>
  <si>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</si>
  <si>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</si>
  <si>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</si>
  <si>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</si>
  <si>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</si>
  <si>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</si>
  <si>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</si>
  <si>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</si>
  <si>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</si>
  <si>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</si>
  <si>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</si>
  <si>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</si>
  <si>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</si>
  <si>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</si>
  <si>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</si>
  <si>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</si>
  <si>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</si>
  <si>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</si>
  <si>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</si>
  <si>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</si>
  <si>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</si>
  <si>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</si>
  <si>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</si>
  <si>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</si>
  <si>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</si>
  <si>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</si>
  <si>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</si>
  <si>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</si>
  <si>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</si>
  <si>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</si>
  <si>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</si>
  <si>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</si>
  <si>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</si>
  <si>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</si>
  <si>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</si>
  <si>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</si>
  <si>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</si>
  <si>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</si>
  <si>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</si>
  <si>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</si>
  <si>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</si>
  <si>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</si>
  <si>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</si>
  <si>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</si>
  <si>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</si>
  <si>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</si>
  <si>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</si>
  <si>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</si>
  <si>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</si>
  <si>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</si>
  <si>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</si>
  <si>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</si>
  <si>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</si>
  <si>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</si>
  <si>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</si>
  <si>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</si>
  <si>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</si>
  <si>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</si>
  <si>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</si>
  <si>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</si>
  <si>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</si>
  <si>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</si>
  <si>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</si>
  <si>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</si>
  <si>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</si>
  <si>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</si>
  <si>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</si>
  <si>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</si>
  <si>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</si>
  <si>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</si>
  <si>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</si>
  <si>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</si>
  <si>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</si>
  <si>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</si>
  <si>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</si>
  <si>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</si>
  <si>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</si>
  <si>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</si>
  <si>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</si>
  <si>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</si>
  <si>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</si>
  <si>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</si>
  <si>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</si>
  <si>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</si>
  <si>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</si>
  <si>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</si>
  <si>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</si>
  <si>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</si>
  <si>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</si>
  <si>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</si>
  <si>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</si>
  <si>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</si>
  <si>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</si>
  <si>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</si>
  <si>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</si>
  <si>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</si>
  <si>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</si>
  <si>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</si>
  <si>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</si>
  <si>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</si>
  <si>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</si>
  <si>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</si>
  <si>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</si>
  <si>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</si>
  <si>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</si>
  <si>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</si>
  <si>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</si>
  <si>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</si>
  <si>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</si>
  <si>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</si>
  <si>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</si>
  <si>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</si>
  <si>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</si>
  <si>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</si>
  <si>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</si>
  <si>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</si>
  <si>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</si>
  <si>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</si>
  <si>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</si>
  <si>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</si>
  <si>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</si>
  <si>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</si>
  <si>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</si>
  <si>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</si>
  <si>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</si>
  <si>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</si>
  <si>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</si>
  <si>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</si>
  <si>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</si>
  <si>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</si>
  <si>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</si>
  <si>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</si>
  <si>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</si>
  <si>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</si>
  <si>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</si>
  <si>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</si>
  <si>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</si>
  <si>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</si>
  <si>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</si>
  <si>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</si>
  <si>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</si>
  <si>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</si>
  <si>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</si>
  <si>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</si>
  <si>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</si>
  <si>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</si>
  <si>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</si>
  <si>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</si>
  <si>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</si>
  <si>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</si>
  <si>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</si>
  <si>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</si>
  <si>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</si>
  <si>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</si>
  <si>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</si>
  <si>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</si>
  <si>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</si>
  <si>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</si>
  <si>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</si>
  <si>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</si>
  <si>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</si>
  <si>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</si>
  <si>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</si>
  <si>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</si>
  <si>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</si>
  <si>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</si>
  <si>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</si>
  <si>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</si>
  <si>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</si>
  <si>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</si>
  <si>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</si>
  <si>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</si>
  <si>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</si>
  <si>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</si>
  <si>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</si>
  <si>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</si>
  <si>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</si>
  <si>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</si>
  <si>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</si>
  <si>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</si>
  <si>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</si>
  <si>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</si>
  <si>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</si>
  <si>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</si>
  <si>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</si>
  <si>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</si>
  <si>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</si>
  <si>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</si>
  <si>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</si>
  <si>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</si>
  <si>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</si>
  <si>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</si>
  <si>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</si>
  <si>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</si>
  <si>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</si>
  <si>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</si>
  <si>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</si>
  <si>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</si>
  <si>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</si>
  <si>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</si>
  <si>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</si>
  <si>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</si>
  <si>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</si>
  <si>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</si>
  <si>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</si>
  <si>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</si>
  <si>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</si>
  <si>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</si>
  <si>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</si>
  <si>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</si>
  <si>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</si>
  <si>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</si>
  <si>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</si>
  <si>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</si>
  <si>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</si>
  <si>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</si>
  <si>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</si>
  <si>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</si>
  <si>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</si>
  <si>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</si>
  <si>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</si>
  <si>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</si>
  <si>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</si>
  <si>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</si>
  <si>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</si>
  <si>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</si>
  <si>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</si>
  <si>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</si>
  <si>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</si>
  <si>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</si>
  <si>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</si>
  <si>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</si>
  <si>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</si>
  <si>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</si>
  <si>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</si>
  <si>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</si>
  <si>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</si>
  <si>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</si>
  <si>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</si>
  <si>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</si>
  <si>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</si>
  <si>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</si>
  <si>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</si>
  <si>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</si>
  <si>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</si>
  <si>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</si>
  <si>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</si>
  <si>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</si>
  <si>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</si>
  <si>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</si>
  <si>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</si>
  <si>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</si>
  <si>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</si>
  <si>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</si>
  <si>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</si>
  <si>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</si>
  <si>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</si>
  <si>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</si>
  <si>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</si>
  <si>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</si>
  <si>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</si>
  <si>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</si>
  <si>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</si>
  <si>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</si>
  <si>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</si>
  <si>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</si>
  <si>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</si>
  <si>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</si>
  <si>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</si>
  <si>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</si>
  <si>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</si>
  <si>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</si>
  <si>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</si>
  <si>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</si>
  <si>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</si>
  <si>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</si>
  <si>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</si>
  <si>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</si>
  <si>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</si>
  <si>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</si>
  <si>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</si>
  <si>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</si>
  <si>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</si>
  <si>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</si>
  <si>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</si>
  <si>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</si>
  <si>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</si>
  <si>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</si>
  <si>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</si>
  <si>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</si>
  <si>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</si>
  <si>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</si>
  <si>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</si>
  <si>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</si>
  <si>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</si>
  <si>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</si>
  <si>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</si>
  <si>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</si>
  <si>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</si>
  <si>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</si>
  <si>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</si>
  <si>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</si>
  <si>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</si>
  <si>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</si>
  <si>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</si>
  <si>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</si>
  <si>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</si>
  <si>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</si>
  <si>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</si>
  <si>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</si>
  <si>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</si>
  <si>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</si>
  <si>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</si>
  <si>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</si>
  <si>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</si>
  <si>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</si>
  <si>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</si>
  <si>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</si>
  <si>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</si>
  <si>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</si>
  <si>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</si>
  <si>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</si>
  <si>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</si>
  <si>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</si>
  <si>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</si>
  <si>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</si>
  <si>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</si>
  <si>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</si>
  <si>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</si>
  <si>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</si>
  <si>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</si>
  <si>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</si>
  <si>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</si>
  <si>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</si>
  <si>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</si>
  <si>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</si>
  <si>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</si>
  <si>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</si>
  <si>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</si>
  <si>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</si>
  <si>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</si>
  <si>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</si>
  <si>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</si>
  <si>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</si>
  <si>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</si>
  <si>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</si>
  <si>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</si>
  <si>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</si>
  <si>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</si>
  <si>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</si>
  <si>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</si>
  <si>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</si>
  <si>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</si>
  <si>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</si>
  <si>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</si>
  <si>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</si>
  <si>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</si>
  <si>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</si>
  <si>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</si>
  <si>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</si>
  <si>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</si>
  <si>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</si>
  <si>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</si>
  <si>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</si>
  <si>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</si>
  <si>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</si>
  <si>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</si>
  <si>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</si>
  <si>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</si>
  <si>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</si>
  <si>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</si>
  <si>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</si>
  <si>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</si>
  <si>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</si>
  <si>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</si>
  <si>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</si>
  <si>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</si>
  <si>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</si>
  <si>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</si>
  <si>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</si>
  <si>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</si>
  <si>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</si>
  <si>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</si>
  <si>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</si>
  <si>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</si>
  <si>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</si>
  <si>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</si>
  <si>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</si>
  <si>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</si>
  <si>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</si>
  <si>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</si>
  <si>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</si>
  <si>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</si>
  <si>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</si>
  <si>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</si>
  <si>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</si>
  <si>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</si>
  <si>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</si>
  <si>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</si>
  <si>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</si>
  <si>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</si>
  <si>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</si>
  <si>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</si>
  <si>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</si>
  <si>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</si>
  <si>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</si>
  <si>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</si>
  <si>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</si>
  <si>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</si>
  <si>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</si>
  <si>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</si>
  <si>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</si>
  <si>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</si>
  <si>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</si>
  <si>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</si>
  <si>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</si>
  <si>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</si>
  <si>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</si>
  <si>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</si>
  <si>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</si>
  <si>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</si>
  <si>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</si>
  <si>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</si>
  <si>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</si>
  <si>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</si>
  <si>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</si>
  <si>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</si>
  <si>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</si>
  <si>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</si>
  <si>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</si>
  <si>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</si>
  <si>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</si>
  <si>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</si>
  <si>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</si>
  <si>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</si>
  <si>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</si>
  <si>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</si>
  <si>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</si>
  <si>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</si>
  <si>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</si>
  <si>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</si>
  <si>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</si>
  <si>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</si>
  <si>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</si>
  <si>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</si>
  <si>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</si>
  <si>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</si>
  <si>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</si>
  <si>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</si>
  <si>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</si>
  <si>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</si>
  <si>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</si>
  <si>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</si>
  <si>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</si>
  <si>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</si>
  <si>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</si>
  <si>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</si>
  <si>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</si>
  <si>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</si>
  <si>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</si>
  <si>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</si>
  <si>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</si>
  <si>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</si>
  <si>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</si>
  <si>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</si>
  <si>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</si>
  <si>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</si>
  <si>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</si>
  <si>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</si>
  <si>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</si>
  <si>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</si>
  <si>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</si>
  <si>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</si>
  <si>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</si>
  <si>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</si>
  <si>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</si>
  <si>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</si>
  <si>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</si>
  <si>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</si>
  <si>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</si>
  <si>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</si>
  <si>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</si>
  <si>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</si>
  <si>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</si>
  <si>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</si>
  <si>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</si>
  <si>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</si>
  <si>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</si>
  <si>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</si>
  <si>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</si>
  <si>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</si>
  <si>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</si>
  <si>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</si>
  <si>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</si>
  <si>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</si>
  <si>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</si>
  <si>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</si>
  <si>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</si>
  <si>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</si>
  <si>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</si>
  <si>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</si>
  <si>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</si>
  <si>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</si>
  <si>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</si>
  <si>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</si>
  <si>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</si>
  <si>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</si>
  <si>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</si>
  <si>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</si>
  <si>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</si>
  <si>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</si>
  <si>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</si>
  <si>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</si>
  <si>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</si>
  <si>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</si>
  <si>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</si>
  <si>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</si>
  <si>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</si>
  <si>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</si>
  <si>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</si>
  <si>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</si>
  <si>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</si>
  <si>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</si>
  <si>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</si>
  <si>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</si>
  <si>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</si>
  <si>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</si>
  <si>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</si>
  <si>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</si>
  <si>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</si>
  <si>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</si>
  <si>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</si>
  <si>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</si>
  <si>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</si>
  <si>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</si>
  <si>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</si>
  <si>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</si>
  <si>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</si>
  <si>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</si>
  <si>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</si>
  <si>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</si>
  <si>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</si>
  <si>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</si>
  <si>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</si>
  <si>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</si>
  <si>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</si>
  <si>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</si>
  <si>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</si>
  <si>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</si>
  <si>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</si>
  <si>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</si>
  <si>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</si>
  <si>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</si>
  <si>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</si>
  <si>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</si>
  <si>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</si>
  <si>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</si>
  <si>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</si>
  <si>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</si>
  <si>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</si>
  <si>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</si>
  <si>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</si>
  <si>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</si>
  <si>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</si>
  <si>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</si>
  <si>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</si>
  <si>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</si>
  <si>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</si>
  <si>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</si>
  <si>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</si>
  <si>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</si>
  <si>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</si>
  <si>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</si>
  <si>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</si>
  <si>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</si>
  <si>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</si>
  <si>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</si>
  <si>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</si>
  <si>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</si>
  <si>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</si>
  <si>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</si>
  <si>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</si>
  <si>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</si>
  <si>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</si>
  <si>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</si>
  <si>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</si>
  <si>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</si>
  <si>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</si>
  <si>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</si>
  <si>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</si>
  <si>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</si>
  <si>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</si>
  <si>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</si>
  <si>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</si>
  <si>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</si>
  <si>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</si>
  <si>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</si>
  <si>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</si>
  <si>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</si>
  <si>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</si>
  <si>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</si>
  <si>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</si>
  <si>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</si>
  <si>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</si>
  <si>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</si>
  <si>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</si>
  <si>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</si>
  <si>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</si>
  <si>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</si>
  <si>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</si>
  <si>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</si>
  <si>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</si>
  <si>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</si>
  <si>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</si>
  <si>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</si>
  <si>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</si>
  <si>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</si>
  <si>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</si>
  <si>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</si>
  <si>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</si>
  <si>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</si>
  <si>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</si>
  <si>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</si>
  <si>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</si>
  <si>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</si>
  <si>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</si>
  <si>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</si>
  <si>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</si>
  <si>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</si>
  <si>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</si>
  <si>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</si>
  <si>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</si>
  <si>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</si>
  <si>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</si>
  <si>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</si>
  <si>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</si>
  <si>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</si>
  <si>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</si>
  <si>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</si>
  <si>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</si>
  <si>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</si>
  <si>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</si>
  <si>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</si>
  <si>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</si>
  <si>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</si>
  <si>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</si>
  <si>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</si>
  <si>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</si>
  <si>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</si>
  <si>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</si>
  <si>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</si>
  <si>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</si>
  <si>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</si>
  <si>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</si>
  <si>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</si>
  <si>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</si>
  <si>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</si>
  <si>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</si>
  <si>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</si>
  <si>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</si>
  <si>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</si>
  <si>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</si>
  <si>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</si>
  <si>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</si>
  <si>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</si>
  <si>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</si>
  <si>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</si>
  <si>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</si>
  <si>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</si>
  <si>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</si>
  <si>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</si>
  <si>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</si>
  <si>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</si>
  <si>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</si>
  <si>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</si>
  <si>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</si>
  <si>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</si>
  <si>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</si>
  <si>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</si>
  <si>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</si>
  <si>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</si>
  <si>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</si>
  <si>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</si>
  <si>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</si>
  <si>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</si>
  <si>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</si>
  <si>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</si>
  <si>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</si>
  <si>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</si>
  <si>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</si>
  <si>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</si>
  <si>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</si>
  <si>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</si>
  <si>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</si>
  <si>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</si>
  <si>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</si>
  <si>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</si>
  <si>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</si>
  <si>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</si>
  <si>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</si>
  <si>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</si>
  <si>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</si>
  <si>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</si>
  <si>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</si>
  <si>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</si>
  <si>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</si>
  <si>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</si>
  <si>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</si>
  <si>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</si>
  <si>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</si>
  <si>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</si>
  <si>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</si>
  <si>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</si>
  <si>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</si>
  <si>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</si>
  <si>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</si>
  <si>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</si>
  <si>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</si>
  <si>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</si>
  <si>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</si>
  <si>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</si>
  <si>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</si>
  <si>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</si>
  <si>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</si>
  <si>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</si>
  <si>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</si>
  <si>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</si>
  <si>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</si>
  <si>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</si>
  <si>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</si>
  <si>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</si>
  <si>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</si>
  <si>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</si>
  <si>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</si>
  <si>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</si>
  <si>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</si>
  <si>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</si>
  <si>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</si>
  <si>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</si>
  <si>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</si>
  <si>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</si>
  <si>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</si>
  <si>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</si>
  <si>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</si>
  <si>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</si>
  <si>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</si>
  <si>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</si>
  <si>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</si>
  <si>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</si>
  <si>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</si>
  <si>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</si>
  <si>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</si>
  <si>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</si>
  <si>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</si>
  <si>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</si>
  <si>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</si>
  <si>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</si>
  <si>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</si>
  <si>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</si>
  <si>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</si>
  <si>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</si>
  <si>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</si>
  <si>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</si>
  <si>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</si>
  <si>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</si>
  <si>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</si>
  <si>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</si>
  <si>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</si>
  <si>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</si>
  <si>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</si>
  <si>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</si>
  <si>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</si>
  <si>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</si>
  <si>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</si>
  <si>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</si>
  <si>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</si>
  <si>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</si>
  <si>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</si>
  <si>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</si>
  <si>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</si>
  <si>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</si>
  <si>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</si>
  <si>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</si>
  <si>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</si>
  <si>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</si>
  <si>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</si>
  <si>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</si>
  <si>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</si>
  <si>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</si>
  <si>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</si>
  <si>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</si>
  <si>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</si>
  <si>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</si>
  <si>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</si>
  <si>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</si>
  <si>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</si>
  <si>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</si>
  <si>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</si>
  <si>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</si>
  <si>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</si>
  <si>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</si>
  <si>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</si>
  <si>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</si>
  <si>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</si>
  <si>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</si>
  <si>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</si>
  <si>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</si>
  <si>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</si>
  <si>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</si>
  <si>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</si>
  <si>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</si>
  <si>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</si>
  <si>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</si>
  <si>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</si>
  <si>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</si>
  <si>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</si>
  <si>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</si>
  <si>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</si>
  <si>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</si>
  <si>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</si>
  <si>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</si>
  <si>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</si>
  <si>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</si>
  <si>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</si>
  <si>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</si>
  <si>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</si>
  <si>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</si>
  <si>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</si>
  <si>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</si>
  <si>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</si>
  <si>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</si>
  <si>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</si>
  <si>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</si>
  <si>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</si>
  <si>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</si>
  <si>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</si>
  <si>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</si>
  <si>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</si>
  <si>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</si>
  <si>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</si>
  <si>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</si>
  <si>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</si>
  <si>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</si>
  <si>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</si>
  <si>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</si>
  <si>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</si>
  <si>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</si>
  <si>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</si>
  <si>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</si>
  <si>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</si>
  <si>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</si>
  <si>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</si>
  <si>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</si>
  <si>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</si>
  <si>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</si>
  <si>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</si>
  <si>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</si>
  <si>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</si>
  <si>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</si>
  <si>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</si>
  <si>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</si>
  <si>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</si>
  <si>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</si>
  <si>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</si>
  <si>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</si>
  <si>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</si>
  <si>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</si>
  <si>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</si>
  <si>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</si>
  <si>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</si>
  <si>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</si>
  <si>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</si>
  <si>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</si>
  <si>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</si>
  <si>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</si>
  <si>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</si>
  <si>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</si>
  <si>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</si>
  <si>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</si>
  <si>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</si>
  <si>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</si>
  <si>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</si>
  <si>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</si>
  <si>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</si>
  <si>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</si>
  <si>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</si>
  <si>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</si>
  <si>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</si>
  <si>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</si>
  <si>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</si>
  <si>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</si>
  <si>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</si>
  <si>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</si>
  <si>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</si>
  <si>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</si>
  <si>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</si>
  <si>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</si>
  <si>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</si>
  <si>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</si>
  <si>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</si>
  <si>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</si>
  <si>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</si>
  <si>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</si>
  <si>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</si>
  <si>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</si>
  <si>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</si>
  <si>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</si>
  <si>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</si>
  <si>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</si>
  <si>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</si>
  <si>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</si>
  <si>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</si>
  <si>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</si>
  <si>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</si>
  <si>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</si>
  <si>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</si>
  <si>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</si>
  <si>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</si>
  <si>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</si>
  <si>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</si>
  <si>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</si>
  <si>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</si>
  <si>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</si>
  <si>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</si>
  <si>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</si>
  <si>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</si>
  <si>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</si>
  <si>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</si>
  <si>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</si>
  <si>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</si>
  <si>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</si>
  <si>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</si>
  <si>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</si>
  <si>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</si>
  <si>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</si>
  <si>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</si>
  <si>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</si>
  <si>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</si>
  <si>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</si>
  <si>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</si>
  <si>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</si>
  <si>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</si>
  <si>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</si>
  <si>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</si>
  <si>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</si>
  <si>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</si>
  <si>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</si>
  <si>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</si>
  <si>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</si>
  <si>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</si>
  <si>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</si>
  <si>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</si>
  <si>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</si>
  <si>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</si>
  <si>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</si>
  <si>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</si>
  <si>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</si>
  <si>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</si>
  <si>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</si>
  <si>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</si>
  <si>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</si>
  <si>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</si>
  <si>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</si>
  <si>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</si>
  <si>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</si>
  <si>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</si>
  <si>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</si>
  <si>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</si>
  <si>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</si>
  <si>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</si>
  <si>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</si>
  <si>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</si>
  <si>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</si>
  <si>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</si>
  <si>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</si>
  <si>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</si>
  <si>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</si>
  <si>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</si>
  <si>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</si>
  <si>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</si>
  <si>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</si>
  <si>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</si>
  <si>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</si>
  <si>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</si>
  <si>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</si>
  <si>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</si>
  <si>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</si>
  <si>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</si>
  <si>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</si>
  <si>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</si>
  <si>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</si>
  <si>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</si>
  <si>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</si>
  <si>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</si>
  <si>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</si>
  <si>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</si>
  <si>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</si>
  <si>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</si>
  <si>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</si>
  <si>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</si>
  <si>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</si>
  <si>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</si>
  <si>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</si>
  <si>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</si>
  <si>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</si>
  <si>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</si>
  <si>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</si>
  <si>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</si>
  <si>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</si>
  <si>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</si>
  <si>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</si>
  <si>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</si>
  <si>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</si>
  <si>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</si>
  <si>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</si>
  <si>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</si>
  <si>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</si>
  <si>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</si>
  <si>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</si>
  <si>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</si>
  <si>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</si>
  <si>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</si>
  <si>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</si>
  <si>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</si>
  <si>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</si>
  <si>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</si>
  <si>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</si>
  <si>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</si>
  <si>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</si>
  <si>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</si>
  <si>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</si>
  <si>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</si>
  <si>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</si>
  <si>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</si>
  <si>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</si>
  <si>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</si>
  <si>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</si>
  <si>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</si>
  <si>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</si>
  <si>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</si>
  <si>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</si>
  <si>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</si>
  <si>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</si>
  <si>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</si>
  <si>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</si>
  <si>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</si>
  <si>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</si>
  <si>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</si>
  <si>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</si>
  <si>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</si>
  <si>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</si>
  <si>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</si>
  <si>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</si>
  <si>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</si>
  <si>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</si>
  <si>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</si>
  <si>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</si>
  <si>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</si>
  <si>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</si>
  <si>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</si>
  <si>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</si>
  <si>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</si>
  <si>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</si>
  <si>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</si>
  <si>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</si>
  <si>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</si>
  <si>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</si>
  <si>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</si>
  <si>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</si>
  <si>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</si>
  <si>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</si>
  <si>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</si>
  <si>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</si>
  <si>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</si>
  <si>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</si>
  <si>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</si>
  <si>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</si>
  <si>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</si>
  <si>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</si>
  <si>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</si>
  <si>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</si>
  <si>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</si>
  <si>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</si>
  <si>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</si>
  <si>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</si>
  <si>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</si>
  <si>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</si>
  <si>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</si>
  <si>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</si>
  <si>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</si>
  <si>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</si>
  <si>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</si>
  <si>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</si>
  <si>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</si>
  <si>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</si>
  <si>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</si>
  <si>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</si>
  <si>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</si>
  <si>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</si>
  <si>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</si>
  <si>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</si>
  <si>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</si>
  <si>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</si>
  <si>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</si>
  <si>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</si>
  <si>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</si>
  <si>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</si>
  <si>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</si>
  <si>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</si>
  <si>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</si>
  <si>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</si>
  <si>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</si>
  <si>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</si>
  <si>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</si>
  <si>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</si>
  <si>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</si>
  <si>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</si>
  <si>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</si>
  <si>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</si>
  <si>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</si>
  <si>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</si>
  <si>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</si>
  <si>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</si>
  <si>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</si>
  <si>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</si>
  <si>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</si>
  <si>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</si>
  <si>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</si>
  <si>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</si>
  <si>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</si>
  <si>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</si>
  <si>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</si>
  <si>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</si>
  <si>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</si>
  <si>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</si>
  <si>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</si>
  <si>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</si>
  <si>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</si>
  <si>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</si>
  <si>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</si>
  <si>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</si>
  <si>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</si>
  <si>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</si>
  <si>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</si>
  <si>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</si>
  <si>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</si>
  <si>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</si>
  <si>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</si>
  <si>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</si>
  <si>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</si>
  <si>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</si>
  <si>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</si>
  <si>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</si>
  <si>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</si>
  <si>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</si>
  <si>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</si>
  <si>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</si>
  <si>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</si>
  <si>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</si>
  <si>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</si>
  <si>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</si>
  <si>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</si>
  <si>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</si>
  <si>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</si>
  <si>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</si>
  <si>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</si>
  <si>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</si>
  <si>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</si>
  <si>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</si>
  <si>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</si>
  <si>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</si>
  <si>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</si>
  <si>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</si>
  <si>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</si>
  <si>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</si>
  <si>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</si>
  <si>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</si>
  <si>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</si>
  <si>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</si>
  <si>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</si>
  <si>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</si>
  <si>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</si>
  <si>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</si>
  <si>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</si>
  <si>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</si>
  <si>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</si>
  <si>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</si>
  <si>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</si>
  <si>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</si>
  <si>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</si>
  <si>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</si>
  <si>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</si>
  <si>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</si>
  <si>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</si>
  <si>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</si>
  <si>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</si>
  <si>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</si>
  <si>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</si>
  <si>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</si>
  <si>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</si>
  <si>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</si>
  <si>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</si>
  <si>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</si>
  <si>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</si>
  <si>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</si>
  <si>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</si>
  <si>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</si>
  <si>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</si>
  <si>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</si>
  <si>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</si>
  <si>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</si>
  <si>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</si>
  <si>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</si>
  <si>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</si>
  <si>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</si>
  <si>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</si>
  <si>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</si>
  <si>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</si>
  <si>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</si>
  <si>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</si>
  <si>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</si>
  <si>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</si>
  <si>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</si>
  <si>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</si>
  <si>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</si>
  <si>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</si>
  <si>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</si>
  <si>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</si>
  <si>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</si>
  <si>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</si>
  <si>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</si>
  <si>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</si>
  <si>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</si>
  <si>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</si>
  <si>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</si>
  <si>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</si>
  <si>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</si>
  <si>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</si>
  <si>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</si>
  <si>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</si>
  <si>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</si>
  <si>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</si>
  <si>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</si>
  <si>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</si>
  <si>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</si>
  <si>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</si>
  <si>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</si>
  <si>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</si>
  <si>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</si>
  <si>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</si>
  <si>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</si>
  <si>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</si>
  <si>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</si>
  <si>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</si>
  <si>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</si>
  <si>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</si>
  <si>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</si>
  <si>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</si>
  <si>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</si>
  <si>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</si>
  <si>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</si>
  <si>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</si>
  <si>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</si>
  <si>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</si>
  <si>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</si>
  <si>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</si>
  <si>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</si>
  <si>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</si>
  <si>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</si>
  <si>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</si>
  <si>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</si>
  <si>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</si>
  <si>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</si>
  <si>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</si>
  <si>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</si>
  <si>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</si>
  <si>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</si>
  <si>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</si>
  <si>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</si>
  <si>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</si>
  <si>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</si>
  <si>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</si>
  <si>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</si>
  <si>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</si>
  <si>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</si>
  <si>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</si>
  <si>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</si>
  <si>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</si>
  <si>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</si>
  <si>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</si>
  <si>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</si>
  <si>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</si>
  <si>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</si>
  <si>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</si>
  <si>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</si>
  <si>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</si>
  <si>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</si>
  <si>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</si>
  <si>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</si>
  <si>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</si>
  <si>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</si>
  <si>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</si>
  <si>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</si>
  <si>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</si>
  <si>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</si>
  <si>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</si>
  <si>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</si>
  <si>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</si>
  <si>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</si>
  <si>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</si>
  <si>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</si>
  <si>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</si>
  <si>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</si>
  <si>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</si>
  <si>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</si>
  <si>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</si>
  <si>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</si>
  <si>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</si>
  <si>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</si>
  <si>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</si>
  <si>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</si>
  <si>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</si>
  <si>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</si>
  <si>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</si>
  <si>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</si>
  <si>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</si>
  <si>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</si>
  <si>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</si>
  <si>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</si>
  <si>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</si>
  <si>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</si>
  <si>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</si>
  <si>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</si>
  <si>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</si>
  <si>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</si>
  <si>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</si>
  <si>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</si>
  <si>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</si>
  <si>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</si>
  <si>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</si>
  <si>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</si>
  <si>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</si>
  <si>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</si>
  <si>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</si>
  <si>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</si>
  <si>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</si>
  <si>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</si>
  <si>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</si>
  <si>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</si>
  <si>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</si>
  <si>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</si>
  <si>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</si>
  <si>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</si>
  <si>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</si>
  <si>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</si>
  <si>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</si>
  <si>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</si>
  <si>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</si>
  <si>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</si>
  <si>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</si>
  <si>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</si>
  <si>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</si>
  <si>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</si>
  <si>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</si>
  <si>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</si>
  <si>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</si>
  <si>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</si>
  <si>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</si>
  <si>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</si>
  <si>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</si>
  <si>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</si>
  <si>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</si>
  <si>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</si>
  <si>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</si>
  <si>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</si>
  <si>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</si>
  <si>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</si>
  <si>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</si>
  <si>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</si>
  <si>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</si>
  <si>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</si>
  <si>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</si>
  <si>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</si>
  <si>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</si>
  <si>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</si>
  <si>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</si>
  <si>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</si>
  <si>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</si>
  <si>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</si>
  <si>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</si>
  <si>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</si>
  <si>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</si>
  <si>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</si>
  <si>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</si>
  <si>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</si>
  <si>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</si>
  <si>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</si>
  <si>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</si>
  <si>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</si>
  <si>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</si>
  <si>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</si>
  <si>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</si>
  <si>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</si>
  <si>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</si>
  <si>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</si>
  <si>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</si>
  <si>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</si>
  <si>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</si>
  <si>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</si>
  <si>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</si>
  <si>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</si>
  <si>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</si>
  <si>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</si>
  <si>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</si>
  <si>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</si>
  <si>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</si>
  <si>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</si>
  <si>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</si>
  <si>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</si>
  <si>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</si>
  <si>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</si>
  <si>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</si>
  <si>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</si>
  <si>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</si>
  <si>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</si>
  <si>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</si>
  <si>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</si>
  <si>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</si>
  <si>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</si>
  <si>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</si>
  <si>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</si>
  <si>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</si>
  <si>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</si>
  <si>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</si>
  <si>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</si>
  <si>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</si>
  <si>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</si>
  <si>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</si>
  <si>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</si>
  <si>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</si>
  <si>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</si>
  <si>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</si>
  <si>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</si>
  <si>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</si>
  <si>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</si>
  <si>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</si>
  <si>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</si>
  <si>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</si>
  <si>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</si>
  <si>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</si>
  <si>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</si>
  <si>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</si>
  <si>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</si>
  <si>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</si>
  <si>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</si>
  <si>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</si>
  <si>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</si>
  <si>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</si>
  <si>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</si>
  <si>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</si>
  <si>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</si>
  <si>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</si>
  <si>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</si>
  <si>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</si>
  <si>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</si>
  <si>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</si>
  <si>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</si>
  <si>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</si>
  <si>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</si>
  <si>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</si>
  <si>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</si>
  <si>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</si>
  <si>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</si>
  <si>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</si>
  <si>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</si>
  <si>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</si>
  <si>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</si>
  <si>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</si>
  <si>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</si>
  <si>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</si>
  <si>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</si>
  <si>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</si>
  <si>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</si>
  <si>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</si>
  <si>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</si>
  <si>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</si>
  <si>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</si>
  <si>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</si>
  <si>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</si>
  <si>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</si>
  <si>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</si>
  <si>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</si>
  <si>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</si>
  <si>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</si>
  <si>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</si>
  <si>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</si>
  <si>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</si>
  <si>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</si>
  <si>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</si>
  <si>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</si>
  <si>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</si>
  <si>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</si>
  <si>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</si>
  <si>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</si>
  <si>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</si>
  <si>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</si>
  <si>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</si>
  <si>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</si>
  <si>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</si>
  <si>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</si>
  <si>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</si>
  <si>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</si>
  <si>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</si>
  <si>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</si>
  <si>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</si>
  <si>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</si>
  <si>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</si>
  <si>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</si>
  <si>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</si>
  <si>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</si>
  <si>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</si>
  <si>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</si>
  <si>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</si>
  <si>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</si>
  <si>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</si>
  <si>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</si>
  <si>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</si>
  <si>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</si>
  <si>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</si>
  <si>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</si>
  <si>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</si>
  <si>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</si>
  <si>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</si>
  <si>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</si>
  <si>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</si>
  <si>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</si>
  <si>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</si>
  <si>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</si>
  <si>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</si>
  <si>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</si>
  <si>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</si>
  <si>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</si>
  <si>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</si>
  <si>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</si>
  <si>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</si>
  <si>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</si>
  <si>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</si>
  <si>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</si>
  <si>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</si>
  <si>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</si>
  <si>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</si>
  <si>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</si>
  <si>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</si>
  <si>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</si>
  <si>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</si>
  <si>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</si>
  <si>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</si>
  <si>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</si>
  <si>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</si>
  <si>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</si>
  <si>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</si>
  <si>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</si>
  <si>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</si>
  <si>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</si>
  <si>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</si>
  <si>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</si>
  <si>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</si>
  <si>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</si>
  <si>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</si>
  <si>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</si>
  <si>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</si>
  <si>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</si>
  <si>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</si>
  <si>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</si>
  <si>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</si>
  <si>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</si>
  <si>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</si>
  <si>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</si>
  <si>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</si>
  <si>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</si>
  <si>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</si>
  <si>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</si>
  <si>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</si>
  <si>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</si>
  <si>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</si>
  <si>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</si>
  <si>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</si>
  <si>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</si>
  <si>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</si>
  <si>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</si>
  <si>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</si>
  <si>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</si>
  <si>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</si>
  <si>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</si>
  <si>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</si>
  <si>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</si>
  <si>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</si>
  <si>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</si>
  <si>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</si>
  <si>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</si>
  <si>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</si>
  <si>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</si>
  <si>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</si>
  <si>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</si>
  <si>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</si>
  <si>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</si>
  <si>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</si>
  <si>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</si>
  <si>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</si>
  <si>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</si>
  <si>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</si>
  <si>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</si>
  <si>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</si>
  <si>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</si>
  <si>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</si>
  <si>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</si>
  <si>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</si>
  <si>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</si>
  <si>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</si>
  <si>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</si>
  <si>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</si>
  <si>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</si>
  <si>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</si>
  <si>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</si>
  <si>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</si>
  <si>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</si>
  <si>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</si>
  <si>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</si>
  <si>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</si>
  <si>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</si>
  <si>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</si>
  <si>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</si>
  <si>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</si>
  <si>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</si>
  <si>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</si>
  <si>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</si>
  <si>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</si>
  <si>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</si>
  <si>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</si>
  <si>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</si>
  <si>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</si>
  <si>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</si>
  <si>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</si>
  <si>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</si>
  <si>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</si>
  <si>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</si>
  <si>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</si>
  <si>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</si>
  <si>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</si>
  <si>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</si>
  <si>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</si>
  <si>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</si>
  <si>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</si>
  <si>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</si>
  <si>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</si>
  <si>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</si>
  <si>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</si>
  <si>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</si>
  <si>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</si>
  <si>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</si>
  <si>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</si>
  <si>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</si>
  <si>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</si>
  <si>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</si>
  <si>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</si>
  <si>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</si>
  <si>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</si>
  <si>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</si>
  <si>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</si>
  <si>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</si>
  <si>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</si>
  <si>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</si>
  <si>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</si>
  <si>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</si>
  <si>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</si>
  <si>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</si>
  <si>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</si>
  <si>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</si>
  <si>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</si>
  <si>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</si>
  <si>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</si>
  <si>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</si>
  <si>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</si>
  <si>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</si>
  <si>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</si>
  <si>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</si>
  <si>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</si>
  <si>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</si>
  <si>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</si>
  <si>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</si>
  <si>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</si>
  <si>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</si>
  <si>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</si>
  <si>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</si>
  <si>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</si>
  <si>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</si>
  <si>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</si>
  <si>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</si>
  <si>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</si>
  <si>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</si>
  <si>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</si>
  <si>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</si>
  <si>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</si>
  <si>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</si>
  <si>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</si>
  <si>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</si>
  <si>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</si>
  <si>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</si>
  <si>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</si>
  <si>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</si>
  <si>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</si>
  <si>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</si>
  <si>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</si>
  <si>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</si>
  <si>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</si>
  <si>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</si>
  <si>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</si>
  <si>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</si>
  <si>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</si>
  <si>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</si>
  <si>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</si>
  <si>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</si>
  <si>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</si>
  <si>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</si>
  <si>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</si>
  <si>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</si>
  <si>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</si>
  <si>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</si>
  <si>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</si>
  <si>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</si>
  <si>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</si>
  <si>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</si>
  <si>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</si>
  <si>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</si>
  <si>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</si>
  <si>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</si>
  <si>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</si>
  <si>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</si>
  <si>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</si>
  <si>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</si>
  <si>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</si>
  <si>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</si>
  <si>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</si>
  <si>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</si>
  <si>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</si>
  <si>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</si>
  <si>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</si>
  <si>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</si>
  <si>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</si>
  <si>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</si>
  <si>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</si>
  <si>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</si>
  <si>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</si>
  <si>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</si>
  <si>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</si>
  <si>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</si>
  <si>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</si>
  <si>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</si>
  <si>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</si>
  <si>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</si>
  <si>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</si>
  <si>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</si>
  <si>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</si>
  <si>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</si>
  <si>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</si>
  <si>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</si>
  <si>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</si>
  <si>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</si>
  <si>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</si>
  <si>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</si>
  <si>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</si>
  <si>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</si>
  <si>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</si>
  <si>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</si>
  <si>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</si>
  <si>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</si>
  <si>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</si>
  <si>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</si>
  <si>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</si>
  <si>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</si>
  <si>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</si>
  <si>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</si>
  <si>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</si>
  <si>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</si>
  <si>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</si>
  <si>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</si>
  <si>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</si>
  <si>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</si>
  <si>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</si>
  <si>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</si>
  <si>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</si>
  <si>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</si>
  <si>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</si>
  <si>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</si>
  <si>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</si>
  <si>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</si>
  <si>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</si>
  <si>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</si>
  <si>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</si>
  <si>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</si>
  <si>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</si>
  <si>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</si>
  <si>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</si>
  <si>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</si>
  <si>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</si>
  <si>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</si>
  <si>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</si>
  <si>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</si>
  <si>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</si>
  <si>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</si>
  <si>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</si>
  <si>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</si>
  <si>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</si>
  <si>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</si>
  <si>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</si>
  <si>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</si>
  <si>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</si>
  <si>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</si>
  <si>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</si>
  <si>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</si>
  <si>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</si>
  <si>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</si>
  <si>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</si>
  <si>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</si>
  <si>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</si>
  <si>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</si>
  <si>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</si>
  <si>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</si>
  <si>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</si>
  <si>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</si>
  <si>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</si>
  <si>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</si>
  <si>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</si>
  <si>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</si>
  <si>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</si>
  <si>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</si>
  <si>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</si>
  <si>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</si>
  <si>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</si>
  <si>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</si>
  <si>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</si>
  <si>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</si>
  <si>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</si>
  <si>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</si>
  <si>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</si>
  <si>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</si>
  <si>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</si>
  <si>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</si>
  <si>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</si>
  <si>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</si>
  <si>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</si>
  <si>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</si>
  <si>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</si>
  <si>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</si>
  <si>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</si>
  <si>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</si>
  <si>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</si>
  <si>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</si>
  <si>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</si>
  <si>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</si>
  <si>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</si>
  <si>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</si>
  <si>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</si>
  <si>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</si>
  <si>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</si>
  <si>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</si>
  <si>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</si>
  <si>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</si>
  <si>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</si>
  <si>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</si>
  <si>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</si>
  <si>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</si>
  <si>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</si>
  <si>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</si>
  <si>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</si>
  <si>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</si>
  <si>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</si>
  <si>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</si>
  <si>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</si>
  <si>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</si>
  <si>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</si>
  <si>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</si>
  <si>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</si>
  <si>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</si>
  <si>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</si>
  <si>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</si>
  <si>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</si>
  <si>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</si>
  <si>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</si>
  <si>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</si>
  <si>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</si>
  <si>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</si>
  <si>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</si>
  <si>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</si>
  <si>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</si>
  <si>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</si>
  <si>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</si>
  <si>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</si>
  <si>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</si>
  <si>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</si>
  <si>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</si>
  <si>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</si>
  <si>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</si>
  <si>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</si>
  <si>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</si>
  <si>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</si>
  <si>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</si>
  <si>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</si>
  <si>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</si>
  <si>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</si>
  <si>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</si>
  <si>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</si>
  <si>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</si>
  <si>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</si>
  <si>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</si>
  <si>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</si>
  <si>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</si>
  <si>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</si>
  <si>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</si>
  <si>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</si>
  <si>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</si>
  <si>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</si>
  <si>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</si>
  <si>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</si>
  <si>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</si>
  <si>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</si>
  <si>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</si>
  <si>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</si>
  <si>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</si>
  <si>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</si>
  <si>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</si>
  <si>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</si>
  <si>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</si>
  <si>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</si>
  <si>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</si>
  <si>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</si>
  <si>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</si>
  <si>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</si>
  <si>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</si>
  <si>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</si>
  <si>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</si>
  <si>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</si>
  <si>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</si>
  <si>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</si>
  <si>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</si>
  <si>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</si>
  <si>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</si>
  <si>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</si>
  <si>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</si>
  <si>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</si>
  <si>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</si>
  <si>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</si>
  <si>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</si>
  <si>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</si>
  <si>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</si>
  <si>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</si>
  <si>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</si>
  <si>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</si>
  <si>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</si>
  <si>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</si>
  <si>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</si>
  <si>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</si>
  <si>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</si>
  <si>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</si>
  <si>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</si>
  <si>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</si>
  <si>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</si>
  <si>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</si>
  <si>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</si>
  <si>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</si>
  <si>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</si>
  <si>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</si>
  <si>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</si>
  <si>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</si>
  <si>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</si>
  <si>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</si>
  <si>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</si>
  <si>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</si>
  <si>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</si>
  <si>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</si>
  <si>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</si>
  <si>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</si>
  <si>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</si>
  <si>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</si>
  <si>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</si>
  <si>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</si>
  <si>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</si>
  <si>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</si>
  <si>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</si>
  <si>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</si>
  <si>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</si>
  <si>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</si>
  <si>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</si>
  <si>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</si>
  <si>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</si>
  <si>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</si>
  <si>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</si>
  <si>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</si>
  <si>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</si>
  <si>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</si>
  <si>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</si>
  <si>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</si>
  <si>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</si>
  <si>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</si>
  <si>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</si>
  <si>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</si>
  <si>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</si>
  <si>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</si>
  <si>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</si>
  <si>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</si>
  <si>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</si>
  <si>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</si>
  <si>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</si>
  <si>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</si>
  <si>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</si>
  <si>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</si>
  <si>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</si>
  <si>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</si>
  <si>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</si>
  <si>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</si>
  <si>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</si>
  <si>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</si>
  <si>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</si>
  <si>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</si>
  <si>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</si>
  <si>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</si>
  <si>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</si>
  <si>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</si>
  <si>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</si>
  <si>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</si>
  <si>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</si>
  <si>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</si>
  <si>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</si>
  <si>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</si>
  <si>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</si>
  <si>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</si>
  <si>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</si>
  <si>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</si>
  <si>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</si>
  <si>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</si>
  <si>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</si>
  <si>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</si>
  <si>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</si>
  <si>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</si>
  <si>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</si>
  <si>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</si>
  <si>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</si>
  <si>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</si>
  <si>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</si>
  <si>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</si>
  <si>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</si>
  <si>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</si>
  <si>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</si>
  <si>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</si>
  <si>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</si>
  <si>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</si>
  <si>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</si>
  <si>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</si>
  <si>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</si>
  <si>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</si>
  <si>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</si>
  <si>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</si>
  <si>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</si>
  <si>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</si>
  <si>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</si>
  <si>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</si>
  <si>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</si>
  <si>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</si>
  <si>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</si>
  <si>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</si>
  <si>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</si>
  <si>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</si>
  <si>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</si>
  <si>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</si>
  <si>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</si>
  <si>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</si>
  <si>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</si>
  <si>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</si>
  <si>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</si>
  <si>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</si>
  <si>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</si>
  <si>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</si>
  <si>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</si>
  <si>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</si>
  <si>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</si>
  <si>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</si>
  <si>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</si>
  <si>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</si>
  <si>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</si>
  <si>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</si>
  <si>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</si>
  <si>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</si>
  <si>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</si>
  <si>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</si>
  <si>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</si>
  <si>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</si>
  <si>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</si>
  <si>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</si>
  <si>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</si>
  <si>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</si>
  <si>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</si>
  <si>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</si>
  <si>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</si>
  <si>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</si>
  <si>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</si>
  <si>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</si>
  <si>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</si>
  <si>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</si>
  <si>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</si>
  <si>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</si>
  <si>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</si>
  <si>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</si>
  <si>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</si>
  <si>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</si>
  <si>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</si>
  <si>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</si>
  <si>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</si>
  <si>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</si>
  <si>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</si>
  <si>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</si>
  <si>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</si>
  <si>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</si>
  <si>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</si>
  <si>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</si>
  <si>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</si>
  <si>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</si>
  <si>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</si>
  <si>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</si>
  <si>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</si>
  <si>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</si>
  <si>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</si>
  <si>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</si>
  <si>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</si>
  <si>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</si>
  <si>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</si>
  <si>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</si>
  <si>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</si>
  <si>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</si>
  <si>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</si>
  <si>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</si>
  <si>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</si>
  <si>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</si>
  <si>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</si>
  <si>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</si>
  <si>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</si>
  <si>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</si>
  <si>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</si>
  <si>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</si>
  <si>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</si>
  <si>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</si>
  <si>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</si>
  <si>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</si>
  <si>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</si>
  <si>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</si>
  <si>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</si>
  <si>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</si>
  <si>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</si>
  <si>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</si>
  <si>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</si>
  <si>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</si>
  <si>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</si>
  <si>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</si>
  <si>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</si>
  <si>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</si>
  <si>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</si>
  <si>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</si>
  <si>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</si>
  <si>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</si>
  <si>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</si>
  <si>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</si>
  <si>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</si>
  <si>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</si>
  <si>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</si>
  <si>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</si>
  <si>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</si>
  <si>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</si>
  <si>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</si>
  <si>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</si>
  <si>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</si>
  <si>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</si>
  <si>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</si>
  <si>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</si>
  <si>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</si>
  <si>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</si>
  <si>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</si>
  <si>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</si>
  <si>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</si>
  <si>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</si>
  <si>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</si>
  <si>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</si>
  <si>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</si>
  <si>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</si>
  <si>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</si>
  <si>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</si>
  <si>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</si>
  <si>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</si>
  <si>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</si>
  <si>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</si>
  <si>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</si>
  <si>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</si>
  <si>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</si>
  <si>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</si>
  <si>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</si>
  <si>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</si>
  <si>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</si>
  <si>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</si>
  <si>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</si>
  <si>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</si>
  <si>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</si>
  <si>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</si>
  <si>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</si>
  <si>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</si>
  <si>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</si>
  <si>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</si>
  <si>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</si>
  <si>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</si>
  <si>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</si>
  <si>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</si>
  <si>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</si>
  <si>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</si>
  <si>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</si>
  <si>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</si>
  <si>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</si>
  <si>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</si>
  <si>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</si>
  <si>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</si>
  <si>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</si>
  <si>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</si>
  <si>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</si>
  <si>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</si>
  <si>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</si>
  <si>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</si>
  <si>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</si>
  <si>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</si>
  <si>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</si>
  <si>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</si>
  <si>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</si>
  <si>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</si>
  <si>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</si>
  <si>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</si>
  <si>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</si>
  <si>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</si>
  <si>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</si>
  <si>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</si>
  <si>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</si>
  <si>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</si>
  <si>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</si>
  <si>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</si>
  <si>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</si>
  <si>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</si>
  <si>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</si>
  <si>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</si>
  <si>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</si>
  <si>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</si>
  <si>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</si>
  <si>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</si>
  <si>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</si>
  <si>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</si>
  <si>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</si>
  <si>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</si>
  <si>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</si>
  <si>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</si>
  <si>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</si>
  <si>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</si>
  <si>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</si>
  <si>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</si>
  <si>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</si>
  <si>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</si>
  <si>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</si>
  <si>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</si>
  <si>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</si>
  <si>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</si>
  <si>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</si>
  <si>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</si>
  <si>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</si>
  <si>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</si>
  <si>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</si>
  <si>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</si>
  <si>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</si>
  <si>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</si>
  <si>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</si>
  <si>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</si>
  <si>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</si>
  <si>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</si>
  <si>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</si>
  <si>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</si>
  <si>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</si>
  <si>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</si>
  <si>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</si>
  <si>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</si>
  <si>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</si>
  <si>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</si>
  <si>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</si>
  <si>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</si>
  <si>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</si>
  <si>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</si>
  <si>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</si>
  <si>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</si>
  <si>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</si>
  <si>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</si>
  <si>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</si>
  <si>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</si>
  <si>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</si>
  <si>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</si>
  <si>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</si>
  <si>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</si>
  <si>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</si>
  <si>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</si>
  <si>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</si>
  <si>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</si>
  <si>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</si>
  <si>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</si>
  <si>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</si>
  <si>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</si>
  <si>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</si>
  <si>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</si>
  <si>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</si>
  <si>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</si>
  <si>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</si>
  <si>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</si>
  <si>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</si>
  <si>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</si>
  <si>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</si>
  <si>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</si>
  <si>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</si>
  <si>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</si>
  <si>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</si>
  <si>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</si>
  <si>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</si>
  <si>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</si>
  <si>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</si>
  <si>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</si>
  <si>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</si>
  <si>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</si>
  <si>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</si>
  <si>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</si>
  <si>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</si>
  <si>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</si>
  <si>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</si>
  <si>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</si>
  <si>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</si>
  <si>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</si>
  <si>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</si>
  <si>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</si>
  <si>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</si>
  <si>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</si>
  <si>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</si>
  <si>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</si>
  <si>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</si>
  <si>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</si>
  <si>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</si>
  <si>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</si>
  <si>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</si>
  <si>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</si>
  <si>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</si>
  <si>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</si>
  <si>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</si>
  <si>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</si>
  <si>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</si>
  <si>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</si>
  <si>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</si>
  <si>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</si>
  <si>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</si>
  <si>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</si>
  <si>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</si>
  <si>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</si>
  <si>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</si>
  <si>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</si>
  <si>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</si>
  <si>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</si>
  <si>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</si>
  <si>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</si>
  <si>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</si>
  <si>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</si>
  <si>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</si>
  <si>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</si>
  <si>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</si>
  <si>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</si>
  <si>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</si>
  <si>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</si>
  <si>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</si>
  <si>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</si>
  <si>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</si>
  <si>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</si>
  <si>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</si>
  <si>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</si>
  <si>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</si>
  <si>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</si>
  <si>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</si>
  <si>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</si>
  <si>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</si>
  <si>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</si>
  <si>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</si>
  <si>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</si>
  <si>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</si>
  <si>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</si>
  <si>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</si>
  <si>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</si>
  <si>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</si>
  <si>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</si>
  <si>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</si>
  <si>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</si>
  <si>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</si>
  <si>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</si>
  <si>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</si>
  <si>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</si>
  <si>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</si>
  <si>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</si>
  <si>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</si>
  <si>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</si>
  <si>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</si>
  <si>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</si>
  <si>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</si>
  <si>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</si>
  <si>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</si>
  <si>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</si>
  <si>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</si>
  <si>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</si>
  <si>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</si>
  <si>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</si>
  <si>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</si>
  <si>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</si>
  <si>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</si>
  <si>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</si>
  <si>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</si>
  <si>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</si>
  <si>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</si>
  <si>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</si>
  <si>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</si>
  <si>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</si>
  <si>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</si>
  <si>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</si>
  <si>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</si>
  <si>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</si>
  <si>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</si>
  <si>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</si>
  <si>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</si>
  <si>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</si>
  <si>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</si>
  <si>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</si>
  <si>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</si>
  <si>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</si>
  <si>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</si>
  <si>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</si>
  <si>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</si>
  <si>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</si>
  <si>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</si>
  <si>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</si>
  <si>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</si>
  <si>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</si>
  <si>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</si>
  <si>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</si>
  <si>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</si>
  <si>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</si>
  <si>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</si>
  <si>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</si>
  <si>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</si>
  <si>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</si>
  <si>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</si>
  <si>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</si>
  <si>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</si>
  <si>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</si>
  <si>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</si>
  <si>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</si>
  <si>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</si>
  <si>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</si>
  <si>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</si>
  <si>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</si>
  <si>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</si>
  <si>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</si>
  <si>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</si>
  <si>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</si>
  <si>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</si>
  <si>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</si>
  <si>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</si>
  <si>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</si>
  <si>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</si>
  <si>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</si>
  <si>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</si>
  <si>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</si>
  <si>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</si>
  <si>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</si>
  <si>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</si>
  <si>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</si>
  <si>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</si>
  <si>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</si>
  <si>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</si>
  <si>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</si>
  <si>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</si>
  <si>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</si>
  <si>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</si>
  <si>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</si>
  <si>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</si>
  <si>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</si>
  <si>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</si>
  <si>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</si>
  <si>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</si>
  <si>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</si>
  <si>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</si>
  <si>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</si>
  <si>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</si>
  <si>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</si>
  <si>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</si>
  <si>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</si>
  <si>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</si>
  <si>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</si>
  <si>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</si>
  <si>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</si>
  <si>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</si>
  <si>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</si>
  <si>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</si>
  <si>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</si>
  <si>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</si>
  <si>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</si>
  <si>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</si>
  <si>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</si>
  <si>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</si>
  <si>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</si>
  <si>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</si>
  <si>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</si>
  <si>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</si>
  <si>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</si>
  <si>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</si>
  <si>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</si>
  <si>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</si>
  <si>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</si>
  <si>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</si>
  <si>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</si>
  <si>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</si>
  <si>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</si>
  <si>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</si>
  <si>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</si>
  <si>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</si>
  <si>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</si>
  <si>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</si>
  <si>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</si>
  <si>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</si>
  <si>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</si>
  <si>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</si>
  <si>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</si>
  <si>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</si>
  <si>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</si>
  <si>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</si>
  <si>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</si>
  <si>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</si>
  <si>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</si>
  <si>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</si>
  <si>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</si>
  <si>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</si>
  <si>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</si>
  <si>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</si>
  <si>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</si>
  <si>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</si>
  <si>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</si>
  <si>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</si>
  <si>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</si>
  <si>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</si>
  <si>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</si>
  <si>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</si>
  <si>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</si>
  <si>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</si>
  <si>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</si>
  <si>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</si>
  <si>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</si>
  <si>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</si>
  <si>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</si>
  <si>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</si>
  <si>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</si>
  <si>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</si>
  <si>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</si>
  <si>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</si>
  <si>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</si>
  <si>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</si>
  <si>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</si>
  <si>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</si>
  <si>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</si>
  <si>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</si>
  <si>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</si>
  <si>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</si>
  <si>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</si>
  <si>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</si>
  <si>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</si>
  <si>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</si>
  <si>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</si>
  <si>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</si>
  <si>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</si>
  <si>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</si>
  <si>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</si>
  <si>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</si>
  <si>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</si>
  <si>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</si>
  <si>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</si>
  <si>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</si>
  <si>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</si>
  <si>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</si>
  <si>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</si>
  <si>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</si>
  <si>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</si>
  <si>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</si>
  <si>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</si>
  <si>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</si>
  <si>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</si>
  <si>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</si>
  <si>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</si>
  <si>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</si>
  <si>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</si>
  <si>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</si>
  <si>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</si>
  <si>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</si>
  <si>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</si>
  <si>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</si>
  <si>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</si>
  <si>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</si>
  <si>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</si>
  <si>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</si>
  <si>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</si>
  <si>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</si>
  <si>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</si>
  <si>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</si>
  <si>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</si>
  <si>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</si>
  <si>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</si>
  <si>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</si>
  <si>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</si>
  <si>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</si>
  <si>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</si>
  <si>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</si>
  <si>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</si>
  <si>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</si>
  <si>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</si>
  <si>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</si>
  <si>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</si>
  <si>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</si>
  <si>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</si>
  <si>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</si>
  <si>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</si>
  <si>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</si>
  <si>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</si>
  <si>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</si>
  <si>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</si>
  <si>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</si>
  <si>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</si>
  <si>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</si>
  <si>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</si>
  <si>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</si>
  <si>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</si>
  <si>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</si>
  <si>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</si>
  <si>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</si>
  <si>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</si>
  <si>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</si>
  <si>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</si>
  <si>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</si>
  <si>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</si>
  <si>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</si>
  <si>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</si>
  <si>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</si>
  <si>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</si>
  <si>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</si>
  <si>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</si>
  <si>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</si>
  <si>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</si>
  <si>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</si>
  <si>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</si>
  <si>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</si>
  <si>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</si>
  <si>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</si>
  <si>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</si>
  <si>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</si>
  <si>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</si>
  <si>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</si>
  <si>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</si>
  <si>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</si>
  <si>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</si>
  <si>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</si>
  <si>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</si>
  <si>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</si>
  <si>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</si>
  <si>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</si>
  <si>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</si>
  <si>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</si>
  <si>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</si>
  <si>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</si>
  <si>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</si>
  <si>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</si>
  <si>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</si>
  <si>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</si>
  <si>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</si>
  <si>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</si>
  <si>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</si>
  <si>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</si>
  <si>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</si>
  <si>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</si>
  <si>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</si>
  <si>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</si>
  <si>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</si>
  <si>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</si>
  <si>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</si>
  <si>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</si>
  <si>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</si>
  <si>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</si>
  <si>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</si>
  <si>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</si>
  <si>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</si>
  <si>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</si>
  <si>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</si>
  <si>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</si>
  <si>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</si>
  <si>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</si>
  <si>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</si>
  <si>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</si>
  <si>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</si>
  <si>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</si>
  <si>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</si>
  <si>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</si>
  <si>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</si>
  <si>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</si>
  <si>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</si>
  <si>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</si>
  <si>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</si>
  <si>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</si>
  <si>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</si>
  <si>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</si>
  <si>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</si>
  <si>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</si>
  <si>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</si>
  <si>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</si>
  <si>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</si>
  <si>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</si>
  <si>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</si>
  <si>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</si>
  <si>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</si>
  <si>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</si>
  <si>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</si>
  <si>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</si>
  <si>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</si>
  <si>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</si>
  <si>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</si>
  <si>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</si>
  <si>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</si>
  <si>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</si>
  <si>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</si>
  <si>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</si>
  <si>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</si>
  <si>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</si>
  <si>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</si>
  <si>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</si>
  <si>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</si>
  <si>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</si>
  <si>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</si>
  <si>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</si>
  <si>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</si>
  <si>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</si>
  <si>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</si>
  <si>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</si>
  <si>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</si>
  <si>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</si>
  <si>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</si>
  <si>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</si>
  <si>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</si>
  <si>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</si>
  <si>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</si>
  <si>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</si>
  <si>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</si>
  <si>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</si>
  <si>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</si>
  <si>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</si>
  <si>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</si>
  <si>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</si>
  <si>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</si>
  <si>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</si>
  <si>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</si>
  <si>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</si>
  <si>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</si>
  <si>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</si>
  <si>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</si>
  <si>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</si>
  <si>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</si>
  <si>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</si>
  <si>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</si>
  <si>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</si>
  <si>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</si>
  <si>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</si>
  <si>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</si>
  <si>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</si>
  <si>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</si>
  <si>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</si>
  <si>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</si>
  <si>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</si>
  <si>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</si>
  <si>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</si>
  <si>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</si>
  <si>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</si>
  <si>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</si>
  <si>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</si>
  <si>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</si>
  <si>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</si>
  <si>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</si>
  <si>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</si>
  <si>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</si>
  <si>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</si>
  <si>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</si>
  <si>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</si>
  <si>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</si>
  <si>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</si>
  <si>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</si>
  <si>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</si>
  <si>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</si>
  <si>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</si>
  <si>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</si>
  <si>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</si>
  <si>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</si>
  <si>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</si>
  <si>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</si>
  <si>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</si>
  <si>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</si>
  <si>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</si>
  <si>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</si>
  <si>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</si>
  <si>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</si>
  <si>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</si>
  <si>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</si>
  <si>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</si>
  <si>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</si>
  <si>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</si>
  <si>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</si>
  <si>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</si>
  <si>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</si>
  <si>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</si>
  <si>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</si>
  <si>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</si>
  <si>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</si>
  <si>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</si>
  <si>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</si>
  <si>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</si>
  <si>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</si>
  <si>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</si>
  <si>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</si>
  <si>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</si>
  <si>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</si>
  <si>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</si>
  <si>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</si>
  <si>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</si>
  <si>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</si>
  <si>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</si>
  <si>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</si>
  <si>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</si>
  <si>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</si>
  <si>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</si>
  <si>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</si>
  <si>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</si>
  <si>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</si>
  <si>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</si>
  <si>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</si>
  <si>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</si>
  <si>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</si>
  <si>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</si>
  <si>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</si>
  <si>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</si>
  <si>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</si>
  <si>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</si>
  <si>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</si>
  <si>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</si>
  <si>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</si>
  <si>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</si>
  <si>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</si>
  <si>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</si>
  <si>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</si>
  <si>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</si>
  <si>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</si>
  <si>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</si>
  <si>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</si>
  <si>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</si>
  <si>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</si>
  <si>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</si>
  <si>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</si>
  <si>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</si>
  <si>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</si>
  <si>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</si>
  <si>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</si>
  <si>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</si>
  <si>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</si>
  <si>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</si>
  <si>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</si>
  <si>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</si>
  <si>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</si>
  <si>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</si>
  <si>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</si>
  <si>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</si>
  <si>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</si>
  <si>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</si>
  <si>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</si>
  <si>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</si>
  <si>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</si>
  <si>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</si>
  <si>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</si>
  <si>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</si>
  <si>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</si>
  <si>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</si>
  <si>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</si>
  <si>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</si>
  <si>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</si>
  <si>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</si>
  <si>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</si>
  <si>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</si>
  <si>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</si>
  <si>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</si>
  <si>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</si>
  <si>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</si>
  <si>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</si>
  <si>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</si>
  <si>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</si>
  <si>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</si>
  <si>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</si>
  <si>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</si>
  <si>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</si>
  <si>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</si>
  <si>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</si>
  <si>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</si>
  <si>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</si>
  <si>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</si>
  <si>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</si>
  <si>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</si>
  <si>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</si>
  <si>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</si>
  <si>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</si>
  <si>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</si>
  <si>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</si>
  <si>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</si>
  <si>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</si>
  <si>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</si>
  <si>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</si>
  <si>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</si>
  <si>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</si>
  <si>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</si>
  <si>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</si>
  <si>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</si>
  <si>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</si>
  <si>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</si>
  <si>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</si>
  <si>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</si>
  <si>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</si>
  <si>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</si>
  <si>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</si>
  <si>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</si>
  <si>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</si>
  <si>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</si>
  <si>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</si>
  <si>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</si>
  <si>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</si>
  <si>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</si>
  <si>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</si>
  <si>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</si>
  <si>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</si>
  <si>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</si>
  <si>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</si>
  <si>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</si>
  <si>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</si>
  <si>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</si>
  <si>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</si>
  <si>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</si>
  <si>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</si>
  <si>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</si>
  <si>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</si>
  <si>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</si>
  <si>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</si>
  <si>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</si>
  <si>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</si>
  <si>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</si>
  <si>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</si>
  <si>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</si>
  <si>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</si>
  <si>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</si>
  <si>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</si>
  <si>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</si>
  <si>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</si>
  <si>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</si>
  <si>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</si>
  <si>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</si>
  <si>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</si>
  <si>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</si>
  <si>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</si>
  <si>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</si>
  <si>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</si>
  <si>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</si>
  <si>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</si>
  <si>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</si>
  <si>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</si>
  <si>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</si>
  <si>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</si>
  <si>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</si>
  <si>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</si>
  <si>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</si>
  <si>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</si>
  <si>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</si>
  <si>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</si>
  <si>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</si>
  <si>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</si>
  <si>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</si>
  <si>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</si>
  <si>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</si>
  <si>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</si>
  <si>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</si>
  <si>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</si>
  <si>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</si>
  <si>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</si>
  <si>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</si>
  <si>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</si>
  <si>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</si>
  <si>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</si>
  <si>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</si>
  <si>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</si>
  <si>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</si>
  <si>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</si>
  <si>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</si>
  <si>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</si>
  <si>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</si>
  <si>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</si>
  <si>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</si>
  <si>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</si>
  <si>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</si>
  <si>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</si>
  <si>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</si>
  <si>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</si>
  <si>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</si>
  <si>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</si>
  <si>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</si>
  <si>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</si>
  <si>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</si>
  <si>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</si>
  <si>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</si>
  <si>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</si>
  <si>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</si>
  <si>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</si>
  <si>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</si>
  <si>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</si>
  <si>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</si>
  <si>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</si>
  <si>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</si>
  <si>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</si>
  <si>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</si>
  <si>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</si>
  <si>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</si>
  <si>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</si>
  <si>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</si>
  <si>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</si>
  <si>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</si>
  <si>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</si>
  <si>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</si>
  <si>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</si>
  <si>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</si>
  <si>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</si>
  <si>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</si>
  <si>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</si>
  <si>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</si>
  <si>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</si>
  <si>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</si>
  <si>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</si>
  <si>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</si>
  <si>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</si>
  <si>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</si>
  <si>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</si>
  <si>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</si>
  <si>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</si>
  <si>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</si>
  <si>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</si>
  <si>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</si>
  <si>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</si>
  <si>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</si>
  <si>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</si>
  <si>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</si>
  <si>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</si>
  <si>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</si>
  <si>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</si>
  <si>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</si>
  <si>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</si>
  <si>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</si>
  <si>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</si>
  <si>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</si>
  <si>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</si>
  <si>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</si>
  <si>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</si>
  <si>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</si>
  <si>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</si>
  <si>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</si>
  <si>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</si>
  <si>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</si>
  <si>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</si>
  <si>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</si>
  <si>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</si>
  <si>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</si>
  <si>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</si>
  <si>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</si>
  <si>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</si>
  <si>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</si>
  <si>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</si>
  <si>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</si>
  <si>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</si>
  <si>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</si>
  <si>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</si>
  <si>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</si>
  <si>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</si>
  <si>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</si>
  <si>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</si>
  <si>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</si>
  <si>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</si>
  <si>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</si>
  <si>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</si>
  <si>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</si>
  <si>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</si>
  <si>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</si>
  <si>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</si>
  <si>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</si>
  <si>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</si>
  <si>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</si>
  <si>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</si>
  <si>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</si>
  <si>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</si>
  <si>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</si>
  <si>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</si>
  <si>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</si>
  <si>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</si>
  <si>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</si>
  <si>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</si>
  <si>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</si>
  <si>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</si>
  <si>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</si>
  <si>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</si>
  <si>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</si>
  <si>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</si>
  <si>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</si>
  <si>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</si>
  <si>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</si>
  <si>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</si>
  <si>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</si>
  <si>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</si>
  <si>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</si>
  <si>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</si>
  <si>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</si>
  <si>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</si>
  <si>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</si>
  <si>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</si>
  <si>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</si>
  <si>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</si>
  <si>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</si>
  <si>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</si>
  <si>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</si>
  <si>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</si>
  <si>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</si>
  <si>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</si>
  <si>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</si>
  <si>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</si>
  <si>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</si>
  <si>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</si>
  <si>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</si>
  <si>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</si>
  <si>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</si>
  <si>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</si>
  <si>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</si>
  <si>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</si>
  <si>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</si>
  <si>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</si>
  <si>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</si>
  <si>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</si>
  <si>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</si>
  <si>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</si>
  <si>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</si>
  <si>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</si>
  <si>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</si>
  <si>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</si>
  <si>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</si>
  <si>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</si>
  <si>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</si>
  <si>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</si>
  <si>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</si>
  <si>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</si>
  <si>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</si>
  <si>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</si>
  <si>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</si>
  <si>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</si>
  <si>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</si>
  <si>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</si>
  <si>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</si>
  <si>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</si>
  <si>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</si>
  <si>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</si>
  <si>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</si>
  <si>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</si>
  <si>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</si>
  <si>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</si>
  <si>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</si>
  <si>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</si>
  <si>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</si>
  <si>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</si>
  <si>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</si>
  <si>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</si>
  <si>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</si>
  <si>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</si>
  <si>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</si>
  <si>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</si>
  <si>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</si>
  <si>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</si>
  <si>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</si>
  <si>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</si>
  <si>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</si>
  <si>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</si>
  <si>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</si>
  <si>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</si>
  <si>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</si>
  <si>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</si>
  <si>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</si>
  <si>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</si>
  <si>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</si>
  <si>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</si>
  <si>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</si>
  <si>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</si>
  <si>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</si>
  <si>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</si>
  <si>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</si>
  <si>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</si>
  <si>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</si>
  <si>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</si>
  <si>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</si>
  <si>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</si>
  <si>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</si>
  <si>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</si>
  <si>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</si>
  <si>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</si>
  <si>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</si>
  <si>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</si>
  <si>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</si>
  <si>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</si>
  <si>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</si>
  <si>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</si>
  <si>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</si>
  <si>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</si>
  <si>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</si>
  <si>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</si>
  <si>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</si>
  <si>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</si>
  <si>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</si>
  <si>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</si>
  <si>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</si>
  <si>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</si>
  <si>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</si>
  <si>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</si>
  <si>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</si>
  <si>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</si>
  <si>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</si>
  <si>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</si>
  <si>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</si>
  <si>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</si>
  <si>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</si>
  <si>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</si>
  <si>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</si>
  <si>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</si>
  <si>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</si>
  <si>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</si>
  <si>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</si>
  <si>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</si>
  <si>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</si>
  <si>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</si>
  <si>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</si>
  <si>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</si>
  <si>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</si>
  <si>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</si>
  <si>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</si>
  <si>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</si>
  <si>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</si>
  <si>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</si>
  <si>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</si>
  <si>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</si>
  <si>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</si>
  <si>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</si>
  <si>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</si>
  <si>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</si>
  <si>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</si>
  <si>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</si>
  <si>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</si>
  <si>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</si>
  <si>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</si>
  <si>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</si>
  <si>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</si>
  <si>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</si>
  <si>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</si>
  <si>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</si>
  <si>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</si>
  <si>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</si>
  <si>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</si>
  <si>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</si>
  <si>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</si>
  <si>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</si>
  <si>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</si>
  <si>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</si>
  <si>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</si>
  <si>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</si>
  <si>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</si>
  <si>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</si>
  <si>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</si>
  <si>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</si>
  <si>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</si>
  <si>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</si>
  <si>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</si>
  <si>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</si>
  <si>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</si>
  <si>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</si>
  <si>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</si>
  <si>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</si>
  <si>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</si>
  <si>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</si>
  <si>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</si>
  <si>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</si>
  <si>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</si>
  <si>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</si>
  <si>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</si>
  <si>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</si>
  <si>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</si>
  <si>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</si>
  <si>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</si>
  <si>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</si>
  <si>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</si>
  <si>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</si>
  <si>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</si>
  <si>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</si>
  <si>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</si>
  <si>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</si>
  <si>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</si>
  <si>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</si>
  <si>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</si>
  <si>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</si>
  <si>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</si>
  <si>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</si>
  <si>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</si>
  <si>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</si>
  <si>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</si>
  <si>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</si>
  <si>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</si>
  <si>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</si>
  <si>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</si>
  <si>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</si>
  <si>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</si>
  <si>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</si>
  <si>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</si>
  <si>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</si>
  <si>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</si>
  <si>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</si>
  <si>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</si>
  <si>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</si>
  <si>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</si>
  <si>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</si>
  <si>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</si>
  <si>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</si>
  <si>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</si>
  <si>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</si>
  <si>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</si>
  <si>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</si>
  <si>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</si>
  <si>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</si>
  <si>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</si>
  <si>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</si>
  <si>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</si>
  <si>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</si>
  <si>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</si>
  <si>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</si>
  <si>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</si>
  <si>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</si>
  <si>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</si>
  <si>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</si>
  <si>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</si>
  <si>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</si>
  <si>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</si>
  <si>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</si>
  <si>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</si>
  <si>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</si>
  <si>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</si>
  <si>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</si>
  <si>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</si>
  <si>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</si>
  <si>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</si>
  <si>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</si>
  <si>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</si>
  <si>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</si>
  <si>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</si>
  <si>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</si>
  <si>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</si>
  <si>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</si>
  <si>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</si>
  <si>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</si>
  <si>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</si>
  <si>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</si>
  <si>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</si>
  <si>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</si>
  <si>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</si>
  <si>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</si>
  <si>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</si>
  <si>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</si>
  <si>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</si>
  <si>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</si>
  <si>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</si>
  <si>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</si>
  <si>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</si>
  <si>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</si>
  <si>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</si>
  <si>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</si>
  <si>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</si>
  <si>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</si>
  <si>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</si>
  <si>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</si>
  <si>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</si>
  <si>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</si>
  <si>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</si>
  <si>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</si>
  <si>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</si>
  <si>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</si>
  <si>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</si>
  <si>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</si>
  <si>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</si>
  <si>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</si>
  <si>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</si>
  <si>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</si>
  <si>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</si>
  <si>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</si>
  <si>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</si>
  <si>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</si>
  <si>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</si>
  <si>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</si>
  <si>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</si>
  <si>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</si>
  <si>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</si>
  <si>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</si>
  <si>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</si>
  <si>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</si>
  <si>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</si>
  <si>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</si>
  <si>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</si>
  <si>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</si>
  <si>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</si>
  <si>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</si>
  <si>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</si>
  <si>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</si>
  <si>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</si>
  <si>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</si>
  <si>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</si>
  <si>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</si>
  <si>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</si>
  <si>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</si>
  <si>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</si>
  <si>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</si>
  <si>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</si>
  <si>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</si>
  <si>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</si>
  <si>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</si>
  <si>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</si>
  <si>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</si>
  <si>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</si>
  <si>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</si>
  <si>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</si>
  <si>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</si>
  <si>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</si>
  <si>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</si>
  <si>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</si>
  <si>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</si>
  <si>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</si>
  <si>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</si>
  <si>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</si>
  <si>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</si>
  <si>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</si>
  <si>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</si>
  <si>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</si>
  <si>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</si>
  <si>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</si>
  <si>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</si>
  <si>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</si>
  <si>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</si>
  <si>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</si>
  <si>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</si>
  <si>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</si>
  <si>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</si>
  <si>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</si>
  <si>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</si>
  <si>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</si>
  <si>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</si>
  <si>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</si>
  <si>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</si>
  <si>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</si>
  <si>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</si>
  <si>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</si>
  <si>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</si>
  <si>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</si>
  <si>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</si>
  <si>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</si>
  <si>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</si>
  <si>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</si>
  <si>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</si>
  <si>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</si>
  <si>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</si>
  <si>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</si>
  <si>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</si>
  <si>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</si>
  <si>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</si>
  <si>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</si>
  <si>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</si>
  <si>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</si>
  <si>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</si>
  <si>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</si>
  <si>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</si>
  <si>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</si>
  <si>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</si>
  <si>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</si>
  <si>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</si>
  <si>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</si>
  <si>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</si>
  <si>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</si>
  <si>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</si>
  <si>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</si>
  <si>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</si>
  <si>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</si>
  <si>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</si>
  <si>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</si>
  <si>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</si>
  <si>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</si>
  <si>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</si>
  <si>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</si>
  <si>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</si>
  <si>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</si>
  <si>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</si>
  <si>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</si>
  <si>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</si>
  <si>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</si>
  <si>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</si>
  <si>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</si>
  <si>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</si>
  <si>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</si>
  <si>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</si>
  <si>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</si>
  <si>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</si>
  <si>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</si>
  <si>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</si>
  <si>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</si>
  <si>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</si>
  <si>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</si>
  <si>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</si>
  <si>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</si>
  <si>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</si>
  <si>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</si>
  <si>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</si>
  <si>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</si>
  <si>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</si>
  <si>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</si>
  <si>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</si>
  <si>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</si>
  <si>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</si>
  <si>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</si>
  <si>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</si>
  <si>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</si>
  <si>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</si>
  <si>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</si>
  <si>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</si>
  <si>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</si>
  <si>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</si>
  <si>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</si>
  <si>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</si>
  <si>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</si>
  <si>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</si>
  <si>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</si>
  <si>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</si>
  <si>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</si>
  <si>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</si>
  <si>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</si>
  <si>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</si>
  <si>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</si>
  <si>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</si>
  <si>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</si>
  <si>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</si>
  <si>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</si>
  <si>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</si>
  <si>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</si>
  <si>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</si>
  <si>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</si>
  <si>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</si>
  <si>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</si>
  <si>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</si>
  <si>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</si>
  <si>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</si>
  <si>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</si>
  <si>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</si>
  <si>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</si>
  <si>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</si>
  <si>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</si>
  <si>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</si>
  <si>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</si>
  <si>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</si>
  <si>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</si>
  <si>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</si>
  <si>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</si>
  <si>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</si>
  <si>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</si>
  <si>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</si>
  <si>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</si>
  <si>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</si>
  <si>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</si>
  <si>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</si>
  <si>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</si>
  <si>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</si>
  <si>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</si>
  <si>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</si>
  <si>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</si>
  <si>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</si>
  <si>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</si>
  <si>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</si>
  <si>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</si>
  <si>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</si>
  <si>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</si>
  <si>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</si>
  <si>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</si>
  <si>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</si>
  <si>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</si>
  <si>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</si>
  <si>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</si>
  <si>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</si>
  <si>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</si>
  <si>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</si>
  <si>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</si>
  <si>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</si>
  <si>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</si>
  <si>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</si>
  <si>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</si>
  <si>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</si>
  <si>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</si>
  <si>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</si>
  <si>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</si>
  <si>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</si>
  <si>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</si>
  <si>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</si>
  <si>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</si>
  <si>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</si>
  <si>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</si>
  <si>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</si>
  <si>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</si>
  <si>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</si>
  <si>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</si>
  <si>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</si>
  <si>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</si>
  <si>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</si>
  <si>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</si>
  <si>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</si>
  <si>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</si>
  <si>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</si>
  <si>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</si>
  <si>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</si>
  <si>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</si>
  <si>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</si>
  <si>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</si>
  <si>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</si>
  <si>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</si>
  <si>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</si>
  <si>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</si>
  <si>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</si>
  <si>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</si>
  <si>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</si>
  <si>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</si>
  <si>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</si>
  <si>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</si>
  <si>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</si>
  <si>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</si>
  <si>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</si>
  <si>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</si>
  <si>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</si>
  <si>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</si>
  <si>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</si>
  <si>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</si>
  <si>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</si>
  <si>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</si>
  <si>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</si>
  <si>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</si>
  <si>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</si>
  <si>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</si>
  <si>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</si>
  <si>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</si>
  <si>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</si>
  <si>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</si>
  <si>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</si>
  <si>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</si>
  <si>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</si>
  <si>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</si>
  <si>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</si>
  <si>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</si>
  <si>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</si>
  <si>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</si>
  <si>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</si>
  <si>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</si>
  <si>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</si>
  <si>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</si>
  <si>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</si>
  <si>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</si>
  <si>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</si>
  <si>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</si>
  <si>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</si>
  <si>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</si>
  <si>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</si>
  <si>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</si>
  <si>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</si>
  <si>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</si>
  <si>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</si>
  <si>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</si>
  <si>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</si>
  <si>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</si>
  <si>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</si>
  <si>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</si>
  <si>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</si>
  <si>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</si>
  <si>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</si>
  <si>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</si>
  <si>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</si>
  <si>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</si>
  <si>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</si>
  <si>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</si>
  <si>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</si>
  <si>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</si>
  <si>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</si>
  <si>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</si>
  <si>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</si>
  <si>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</si>
  <si>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</si>
  <si>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</si>
  <si>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</si>
  <si>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</si>
  <si>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</si>
  <si>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</si>
  <si>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</si>
  <si>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</si>
  <si>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</si>
  <si>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</si>
  <si>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</si>
  <si>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</si>
  <si>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</si>
  <si>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</si>
  <si>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</si>
  <si>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</si>
  <si>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</si>
  <si>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</si>
  <si>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</si>
  <si>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</si>
  <si>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</si>
  <si>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</si>
  <si>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</si>
  <si>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</si>
  <si>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</si>
  <si>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</si>
  <si>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</si>
  <si>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</si>
  <si>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</si>
  <si>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</si>
  <si>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</si>
  <si>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</si>
  <si>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</si>
  <si>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</si>
  <si>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</si>
  <si>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</si>
  <si>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</si>
  <si>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</si>
  <si>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</si>
  <si>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</si>
  <si>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</si>
  <si>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</si>
  <si>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</si>
  <si>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</si>
  <si>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</si>
  <si>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</si>
  <si>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</si>
  <si>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</si>
  <si>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</si>
  <si>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</si>
  <si>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</si>
  <si>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</si>
  <si>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</si>
  <si>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</si>
  <si>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</si>
  <si>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</si>
  <si>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</si>
  <si>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</si>
  <si>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</si>
  <si>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</si>
  <si>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</si>
  <si>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</si>
  <si>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</si>
  <si>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</si>
  <si>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</si>
  <si>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</si>
  <si>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</si>
  <si>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</si>
  <si>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</si>
  <si>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</si>
  <si>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</si>
  <si>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</si>
  <si>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</si>
  <si>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</si>
  <si>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</si>
  <si>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</si>
  <si>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</si>
  <si>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</si>
  <si>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</si>
  <si>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</si>
  <si>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</si>
  <si>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</si>
  <si>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</si>
  <si>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</si>
  <si>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</si>
  <si>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</si>
  <si>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</si>
  <si>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</si>
  <si>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</si>
  <si>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</si>
  <si>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</si>
  <si>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</si>
  <si>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</si>
  <si>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</si>
  <si>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</si>
  <si>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</si>
  <si>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</si>
  <si>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</si>
  <si>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</si>
  <si>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</si>
  <si>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</si>
  <si>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</si>
  <si>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</si>
  <si>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</si>
  <si>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</si>
  <si>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</si>
  <si>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</si>
  <si>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</si>
  <si>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</si>
  <si>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</si>
  <si>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</si>
  <si>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</si>
  <si>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</si>
  <si>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</si>
  <si>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</si>
  <si>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</si>
  <si>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</si>
  <si>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</si>
  <si>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</si>
  <si>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</si>
  <si>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</si>
  <si>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</si>
  <si>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</si>
  <si>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</si>
  <si>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</si>
  <si>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</si>
  <si>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</si>
  <si>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</si>
  <si>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</si>
  <si>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</si>
  <si>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</si>
  <si>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</si>
  <si>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</si>
  <si>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</si>
  <si>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</si>
  <si>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</si>
  <si>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</si>
  <si>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</si>
  <si>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</si>
  <si>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</si>
  <si>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</si>
  <si>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</si>
  <si>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</si>
  <si>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</si>
  <si>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</si>
  <si>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</si>
  <si>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</si>
  <si>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</si>
  <si>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</si>
  <si>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</si>
  <si>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</si>
  <si>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</si>
  <si>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</si>
  <si>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</si>
  <si>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</si>
  <si>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</si>
  <si>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</si>
  <si>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</si>
  <si>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</si>
  <si>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</si>
  <si>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</si>
  <si>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</si>
  <si>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</si>
  <si>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</si>
  <si>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</si>
  <si>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</si>
  <si>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</si>
  <si>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</si>
  <si>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</si>
  <si>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</si>
  <si>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</si>
  <si>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</si>
  <si>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</si>
  <si>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</si>
  <si>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</si>
  <si>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</si>
  <si>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</si>
  <si>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</si>
  <si>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</si>
  <si>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</si>
  <si>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</si>
  <si>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</si>
  <si>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</si>
  <si>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</si>
  <si>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</si>
  <si>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</si>
  <si>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</si>
  <si>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</si>
  <si>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</si>
  <si>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</si>
  <si>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</si>
  <si>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</si>
  <si>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</si>
  <si>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</si>
  <si>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</si>
  <si>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</si>
  <si>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</si>
  <si>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</si>
  <si>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</si>
  <si>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</si>
  <si>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</si>
  <si>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</si>
  <si>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</si>
  <si>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</si>
  <si>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</si>
  <si>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</si>
  <si>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</si>
  <si>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</si>
  <si>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</si>
  <si>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</si>
  <si>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</si>
  <si>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</si>
  <si>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</si>
  <si>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</si>
  <si>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</si>
  <si>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</si>
  <si>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</si>
  <si>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</si>
  <si>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</si>
  <si>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</si>
  <si>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</si>
  <si>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</si>
  <si>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</si>
  <si>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</si>
  <si>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</si>
  <si>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</si>
  <si>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</si>
  <si>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</si>
  <si>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</si>
  <si>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</si>
  <si>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</si>
  <si>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</si>
  <si>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</si>
  <si>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</si>
  <si>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</si>
  <si>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</si>
  <si>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</si>
  <si>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</si>
  <si>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</si>
  <si>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</si>
  <si>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</si>
  <si>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</si>
  <si>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</si>
  <si>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</si>
  <si>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</si>
  <si>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</si>
  <si>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</si>
  <si>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</si>
  <si>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</si>
  <si>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</si>
  <si>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</si>
  <si>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</si>
  <si>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</si>
  <si>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</si>
  <si>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</si>
  <si>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</si>
  <si>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</si>
  <si>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</si>
  <si>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</si>
  <si>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</si>
  <si>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</si>
  <si>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</si>
  <si>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</si>
  <si>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</si>
  <si>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</si>
  <si>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</si>
  <si>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</si>
  <si>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</si>
  <si>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</si>
  <si>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</si>
  <si>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</si>
  <si>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</si>
  <si>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</si>
  <si>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</si>
  <si>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</si>
  <si>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</si>
  <si>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</si>
  <si>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</si>
  <si>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</si>
  <si>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</si>
  <si>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</si>
  <si>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</si>
  <si>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</si>
  <si>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</si>
  <si>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</si>
  <si>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</si>
  <si>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</si>
  <si>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</si>
  <si>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</si>
  <si>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</si>
  <si>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</si>
  <si>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</si>
  <si>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</si>
  <si>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</si>
  <si>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</si>
  <si>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</si>
  <si>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</si>
  <si>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</si>
  <si>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</si>
  <si>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</si>
  <si>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</si>
  <si>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</si>
  <si>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</si>
  <si>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</si>
  <si>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</si>
  <si>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</si>
  <si>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</si>
  <si>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</si>
  <si>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</si>
  <si>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</si>
  <si>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</si>
  <si>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</si>
  <si>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</si>
  <si>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</si>
  <si>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</si>
  <si>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</si>
  <si>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</si>
  <si>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</si>
  <si>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</si>
  <si>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</si>
  <si>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</si>
  <si>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</si>
  <si>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</si>
  <si>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</si>
  <si>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</si>
  <si>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</si>
  <si>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</si>
  <si>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</si>
  <si>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</si>
  <si>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</si>
  <si>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</si>
  <si>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</si>
  <si>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</si>
  <si>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</si>
  <si>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</si>
  <si>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</si>
  <si>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</si>
  <si>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</si>
  <si>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</si>
  <si>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</si>
  <si>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</si>
  <si>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</si>
  <si>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</si>
  <si>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</si>
  <si>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</si>
  <si>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</si>
  <si>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</si>
  <si>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</si>
  <si>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</si>
  <si>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</si>
  <si>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</si>
  <si>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</si>
  <si>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</si>
  <si>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</si>
  <si>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</si>
  <si>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</si>
  <si>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</si>
  <si>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</si>
  <si>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</si>
  <si>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</si>
  <si>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</si>
  <si>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</si>
  <si>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</si>
  <si>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</si>
  <si>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</si>
  <si>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</si>
  <si>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</si>
  <si>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</si>
  <si>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</si>
  <si>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</si>
  <si>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</si>
  <si>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</si>
  <si>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</si>
  <si>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</si>
  <si>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</si>
  <si>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</si>
  <si>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</si>
  <si>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</si>
  <si>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</si>
  <si>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</si>
  <si>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</si>
  <si>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</si>
  <si>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</si>
  <si>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</si>
  <si>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</si>
  <si>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</si>
  <si>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</si>
  <si>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</si>
  <si>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</si>
  <si>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</si>
  <si>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</si>
  <si>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</si>
  <si>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</si>
  <si>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</si>
  <si>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</si>
  <si>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</si>
  <si>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</si>
  <si>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</si>
  <si>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</si>
  <si>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</si>
  <si>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</si>
  <si>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</si>
  <si>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</si>
  <si>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</si>
  <si>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</si>
  <si>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</si>
  <si>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</si>
  <si>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</si>
  <si>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</si>
  <si>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</si>
  <si>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</si>
  <si>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</si>
  <si>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</si>
  <si>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</si>
  <si>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</si>
  <si>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</si>
  <si>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</si>
  <si>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</si>
  <si>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</si>
  <si>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</si>
  <si>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</si>
  <si>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</si>
  <si>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</si>
  <si>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</si>
  <si>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</si>
  <si>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</si>
  <si>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</si>
  <si>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</si>
  <si>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</si>
  <si>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</si>
  <si>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</si>
  <si>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</si>
  <si>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</si>
  <si>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</si>
  <si>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</si>
  <si>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</si>
  <si>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</si>
  <si>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</si>
  <si>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</si>
  <si>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</si>
  <si>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</si>
  <si>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</si>
  <si>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</si>
  <si>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</si>
  <si>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</si>
  <si>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</si>
  <si>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</si>
  <si>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</si>
  <si>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</si>
  <si>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</si>
  <si>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</si>
  <si>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</si>
  <si>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</si>
  <si>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</si>
  <si>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</si>
  <si>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</si>
  <si>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</si>
  <si>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</si>
  <si>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</si>
  <si>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</si>
  <si>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</si>
  <si>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</si>
  <si>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</si>
  <si>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</si>
  <si>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</si>
  <si>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</si>
  <si>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</si>
  <si>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</si>
  <si>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</si>
  <si>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</si>
  <si>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</si>
  <si>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</si>
  <si>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</si>
  <si>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</si>
  <si>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</si>
  <si>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</si>
  <si>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</si>
  <si>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</si>
  <si>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</si>
  <si>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</si>
  <si>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</si>
  <si>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</si>
  <si>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</si>
  <si>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</si>
  <si>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</si>
  <si>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</si>
  <si>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</si>
  <si>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</si>
  <si>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</si>
  <si>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</si>
  <si>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</si>
  <si>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</si>
  <si>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</si>
  <si>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</si>
  <si>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</si>
  <si>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</si>
  <si>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</si>
  <si>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</si>
  <si>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</si>
  <si>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</si>
  <si>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</si>
  <si>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</si>
  <si>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</si>
  <si>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</si>
  <si>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</si>
  <si>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</si>
  <si>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</si>
  <si>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</si>
  <si>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</si>
  <si>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</si>
  <si>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</si>
  <si>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</si>
  <si>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</si>
  <si>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</si>
  <si>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</si>
  <si>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</si>
  <si>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</si>
  <si>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</si>
  <si>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</si>
  <si>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</si>
  <si>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</si>
  <si>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</si>
  <si>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</si>
  <si>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</si>
  <si>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</si>
  <si>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</si>
  <si>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</si>
  <si>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</si>
  <si>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</si>
  <si>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</si>
  <si>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</si>
  <si>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</si>
  <si>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</si>
  <si>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</si>
  <si>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</si>
  <si>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</si>
  <si>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</si>
  <si>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</si>
  <si>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</si>
  <si>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</si>
  <si>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</si>
  <si>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</si>
  <si>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</si>
  <si>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</si>
  <si>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</si>
  <si>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</si>
  <si>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</si>
  <si>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</si>
  <si>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</si>
  <si>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</si>
  <si>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</si>
  <si>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</si>
  <si>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</si>
  <si>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</si>
  <si>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</si>
  <si>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</si>
  <si>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</si>
  <si>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</si>
  <si>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</si>
  <si>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</si>
  <si>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</si>
  <si>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</si>
  <si>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</si>
  <si>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</si>
  <si>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</si>
  <si>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</si>
  <si>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</si>
  <si>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</si>
  <si>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</si>
  <si>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</si>
  <si>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</si>
  <si>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</si>
  <si>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</si>
  <si>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</si>
  <si>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</si>
  <si>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</si>
  <si>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</si>
  <si>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</si>
  <si>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</si>
  <si>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</si>
  <si>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</si>
  <si>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</si>
  <si>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</si>
  <si>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</si>
  <si>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</si>
  <si>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</si>
  <si>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</si>
  <si>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</si>
  <si>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</si>
  <si>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</si>
  <si>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</si>
  <si>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</si>
  <si>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</si>
  <si>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</si>
  <si>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</si>
  <si>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</si>
  <si>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</si>
  <si>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</si>
  <si>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</si>
  <si>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</si>
  <si>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</si>
  <si>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</si>
  <si>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</si>
  <si>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</si>
  <si>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</si>
  <si>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</si>
  <si>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</si>
  <si>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</si>
  <si>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</si>
  <si>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</si>
  <si>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</si>
  <si>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</si>
  <si>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</si>
  <si>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</si>
  <si>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</si>
  <si>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</si>
  <si>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</si>
  <si>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</si>
  <si>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</si>
  <si>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</si>
  <si>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</si>
  <si>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</si>
  <si>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</si>
  <si>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</si>
  <si>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</si>
  <si>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</si>
  <si>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</si>
  <si>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</si>
  <si>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</si>
  <si>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</si>
  <si>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</si>
  <si>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</si>
  <si>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</si>
  <si>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</si>
  <si>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</si>
  <si>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</si>
  <si>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</si>
  <si>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</si>
  <si>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</si>
  <si>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</si>
  <si>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</si>
  <si>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</si>
  <si>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</si>
  <si>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</si>
  <si>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</si>
  <si>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</si>
  <si>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</si>
  <si>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</si>
  <si>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</si>
  <si>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</si>
  <si>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</si>
  <si>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</si>
  <si>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</si>
  <si>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</si>
  <si>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</si>
  <si>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</si>
  <si>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</si>
  <si>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</si>
  <si>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</si>
  <si>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</si>
  <si>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</si>
  <si>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</si>
  <si>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</si>
  <si>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</si>
  <si>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</si>
  <si>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</si>
  <si>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</si>
  <si>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</si>
  <si>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</si>
  <si>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</si>
  <si>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</si>
  <si>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</si>
  <si>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</si>
  <si>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</si>
  <si>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</si>
  <si>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</si>
  <si>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</si>
  <si>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</si>
  <si>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</si>
  <si>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</si>
  <si>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</si>
  <si>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</si>
  <si>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</si>
  <si>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</si>
  <si>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</si>
  <si>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</si>
  <si>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</si>
  <si>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</si>
  <si>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</si>
  <si>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</si>
  <si>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</si>
  <si>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</si>
  <si>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</si>
  <si>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</si>
  <si>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</si>
  <si>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</si>
  <si>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</si>
  <si>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</si>
  <si>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</si>
  <si>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</si>
  <si>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</si>
  <si>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</si>
  <si>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</si>
  <si>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</si>
  <si>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</si>
  <si>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</si>
  <si>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</si>
  <si>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</si>
  <si>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</si>
  <si>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</si>
  <si>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</si>
  <si>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</si>
  <si>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</si>
  <si>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</si>
  <si>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</si>
  <si>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</si>
  <si>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</si>
  <si>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</si>
  <si>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</si>
  <si>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</si>
  <si>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</si>
  <si>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</si>
  <si>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</si>
  <si>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</si>
  <si>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</si>
  <si>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</si>
  <si>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</si>
  <si>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</si>
  <si>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</si>
  <si>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</si>
  <si>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</si>
  <si>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</si>
  <si>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</si>
  <si>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</si>
  <si>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</si>
  <si>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</si>
  <si>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</si>
  <si>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</si>
  <si>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</si>
  <si>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</si>
  <si>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</si>
  <si>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</si>
  <si>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</si>
  <si>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</si>
  <si>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</si>
  <si>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</si>
  <si>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</si>
  <si>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</si>
  <si>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</si>
  <si>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</si>
  <si>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</si>
  <si>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</si>
  <si>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</si>
  <si>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</si>
  <si>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</si>
  <si>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</si>
  <si>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</si>
  <si>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</si>
  <si>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</si>
  <si>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</si>
  <si>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</si>
  <si>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</si>
  <si>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</si>
  <si>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</si>
  <si>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</si>
  <si>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</si>
  <si>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</si>
  <si>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</si>
  <si>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</si>
  <si>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</si>
  <si>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</si>
  <si>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</si>
  <si>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</si>
  <si>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</si>
  <si>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</si>
  <si>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</si>
  <si>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</si>
  <si>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</si>
  <si>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</si>
  <si>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</si>
  <si>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</si>
  <si>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</si>
  <si>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</si>
  <si>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</si>
  <si>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</si>
  <si>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</si>
  <si>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</si>
  <si>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</si>
  <si>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</si>
  <si>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</si>
  <si>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</si>
  <si>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</si>
  <si>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</si>
  <si>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</si>
  <si>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</si>
  <si>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</si>
  <si>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</si>
  <si>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</si>
  <si>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</si>
  <si>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</si>
  <si>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</si>
  <si>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</si>
  <si>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</si>
  <si>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</si>
  <si>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</si>
  <si>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</si>
  <si>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</si>
  <si>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</si>
  <si>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</si>
  <si>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</si>
  <si>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</si>
  <si>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</si>
  <si>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</si>
  <si>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</si>
  <si>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</si>
  <si>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</si>
  <si>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</si>
  <si>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</si>
  <si>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</si>
  <si>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</si>
  <si>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</si>
  <si>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</si>
  <si>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</si>
  <si>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</si>
  <si>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</si>
  <si>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</si>
  <si>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</si>
  <si>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</si>
  <si>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</si>
  <si>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</si>
  <si>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</si>
  <si>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</si>
  <si>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</si>
  <si>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</si>
  <si>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</si>
  <si>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</si>
  <si>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</si>
  <si>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</si>
  <si>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</si>
  <si>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</si>
  <si>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</si>
  <si>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</si>
  <si>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</si>
  <si>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</si>
  <si>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</si>
  <si>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</si>
  <si>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</si>
  <si>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</si>
  <si>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</si>
  <si>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</si>
  <si>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</si>
  <si>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</si>
  <si>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</si>
  <si>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</si>
  <si>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</si>
  <si>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</si>
  <si>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</si>
  <si>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</si>
  <si>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</si>
  <si>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</si>
  <si>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</si>
  <si>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</si>
  <si>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</si>
  <si>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</si>
  <si>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</si>
  <si>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</si>
  <si>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</si>
  <si>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</si>
  <si>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</si>
  <si>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</si>
  <si>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</si>
  <si>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</si>
  <si>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</si>
  <si>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</si>
  <si>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</si>
  <si>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</si>
  <si>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</si>
  <si>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</si>
  <si>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</si>
  <si>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</si>
  <si>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</si>
  <si>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</si>
  <si>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</si>
  <si>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</si>
  <si>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</si>
  <si>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</si>
  <si>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</si>
  <si>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</si>
  <si>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</si>
  <si>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</si>
  <si>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</si>
  <si>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</si>
  <si>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</si>
  <si>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</si>
  <si>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</si>
  <si>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</si>
  <si>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</si>
  <si>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</si>
  <si>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</si>
  <si>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</si>
  <si>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</si>
  <si>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</si>
  <si>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</si>
  <si>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</si>
  <si>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</si>
  <si>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</si>
  <si>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</si>
  <si>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</si>
  <si>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</si>
  <si>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</si>
  <si>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</si>
  <si>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</si>
  <si>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</si>
  <si>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</si>
  <si>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</si>
  <si>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</si>
  <si>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</si>
  <si>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</si>
  <si>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</si>
  <si>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</si>
  <si>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</si>
  <si>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</si>
  <si>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</si>
  <si>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</si>
  <si>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</si>
  <si>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</si>
  <si>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</si>
  <si>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</si>
  <si>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</si>
  <si>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</si>
  <si>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</si>
  <si>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</si>
  <si>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</si>
  <si>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</si>
  <si>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</si>
  <si>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</si>
  <si>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</si>
  <si>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</si>
  <si>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</si>
  <si>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</si>
  <si>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</si>
  <si>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</si>
  <si>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</si>
  <si>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</si>
  <si>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</si>
  <si>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</si>
  <si>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</si>
  <si>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</si>
  <si>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</si>
  <si>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</si>
  <si>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</si>
  <si>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</si>
  <si>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</si>
  <si>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</si>
  <si>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</si>
  <si>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</si>
  <si>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</si>
  <si>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</si>
  <si>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</si>
  <si>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</si>
  <si>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</si>
  <si>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</si>
  <si>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</si>
  <si>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</si>
  <si>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</si>
  <si>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</si>
  <si>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</si>
  <si>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</si>
  <si>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</si>
  <si>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</si>
  <si>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</si>
  <si>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</si>
  <si>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</si>
  <si>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</si>
  <si>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</si>
  <si>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</si>
  <si>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</si>
  <si>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</si>
  <si>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</si>
  <si>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</si>
  <si>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</si>
  <si>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</si>
  <si>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</si>
  <si>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</si>
  <si>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</si>
  <si>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</si>
  <si>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</si>
  <si>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</si>
  <si>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</si>
  <si>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</si>
  <si>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</si>
  <si>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</si>
  <si>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</si>
  <si>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</si>
  <si>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</si>
  <si>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</si>
  <si>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</si>
  <si>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</si>
  <si>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</si>
  <si>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</si>
  <si>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</si>
  <si>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</si>
  <si>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</si>
  <si>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</si>
  <si>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</si>
  <si>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</si>
  <si>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</si>
  <si>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</si>
  <si>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</si>
  <si>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</si>
  <si>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</si>
  <si>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</si>
  <si>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</si>
  <si>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</si>
  <si>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</si>
  <si>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</si>
  <si>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</si>
  <si>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</si>
  <si>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</si>
  <si>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</si>
  <si>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</si>
  <si>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</si>
  <si>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</si>
  <si>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</si>
  <si>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</si>
  <si>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</si>
  <si>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</si>
  <si>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</si>
  <si>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</si>
  <si>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</si>
  <si>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</si>
  <si>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</si>
  <si>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</si>
  <si>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</si>
  <si>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</si>
  <si>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</si>
  <si>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</si>
  <si>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</si>
  <si>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</si>
  <si>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</si>
  <si>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</si>
  <si>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</si>
  <si>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</si>
  <si>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</si>
  <si>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</si>
  <si>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</si>
  <si>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</si>
  <si>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</si>
  <si>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</si>
  <si>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</si>
  <si>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</si>
  <si>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</si>
  <si>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</si>
  <si>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</si>
  <si>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</si>
  <si>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</si>
  <si>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</si>
  <si>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</si>
  <si>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</si>
  <si>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</si>
  <si>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</si>
  <si>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</si>
  <si>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</si>
  <si>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</si>
  <si>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</si>
  <si>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</si>
  <si>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</si>
  <si>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</si>
  <si>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</si>
  <si>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</si>
  <si>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</si>
  <si>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</si>
  <si>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</si>
  <si>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</si>
  <si>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</si>
  <si>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</si>
  <si>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</si>
  <si>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</si>
  <si>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</si>
  <si>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</si>
  <si>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</si>
  <si>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</si>
  <si>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</si>
  <si>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</si>
  <si>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</si>
  <si>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</si>
  <si>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</si>
  <si>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</si>
  <si>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</si>
  <si>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</si>
  <si>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</si>
  <si>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</si>
  <si>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</si>
  <si>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</si>
  <si>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</si>
  <si>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</si>
  <si>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</si>
  <si>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</si>
  <si>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</si>
  <si>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</si>
  <si>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</si>
  <si>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</si>
  <si>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</si>
  <si>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</si>
  <si>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</si>
  <si>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</si>
  <si>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</si>
  <si>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</si>
  <si>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</si>
  <si>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</si>
  <si>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</si>
  <si>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</si>
  <si>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</si>
  <si>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</si>
  <si>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</si>
  <si>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</si>
  <si>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</si>
  <si>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</si>
  <si>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</si>
  <si>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</si>
  <si>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</si>
  <si>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</si>
  <si>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</si>
  <si>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</si>
  <si>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</si>
  <si>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</si>
  <si>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</si>
  <si>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</si>
  <si>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</si>
  <si>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</si>
  <si>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</si>
  <si>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</si>
  <si>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</si>
  <si>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</si>
  <si>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</si>
  <si>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</si>
  <si>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</si>
  <si>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</si>
  <si>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</si>
  <si>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</si>
  <si>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</si>
  <si>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</si>
  <si>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</si>
  <si>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</si>
  <si>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</si>
  <si>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</si>
  <si>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</si>
  <si>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</si>
  <si>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</si>
  <si>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</si>
  <si>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</si>
  <si>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</si>
  <si>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</si>
  <si>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</si>
  <si>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</si>
  <si>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</si>
  <si>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</si>
  <si>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</si>
  <si>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</si>
  <si>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</si>
  <si>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</si>
  <si>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</si>
  <si>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</si>
  <si>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</si>
  <si>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</si>
  <si>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</si>
  <si>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</si>
  <si>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</si>
  <si>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</si>
  <si>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</si>
  <si>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</si>
  <si>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</si>
  <si>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</si>
  <si>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</si>
  <si>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</si>
  <si>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</si>
  <si>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</si>
  <si>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</si>
  <si>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</si>
  <si>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</si>
  <si>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</si>
  <si>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</si>
  <si>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</si>
  <si>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</si>
  <si>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</si>
  <si>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</si>
  <si>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</si>
  <si>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</si>
  <si>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</si>
  <si>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</si>
  <si>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</si>
  <si>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</si>
  <si>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</si>
  <si>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</si>
  <si>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</si>
  <si>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</si>
  <si>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</si>
  <si>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</si>
  <si>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</si>
  <si>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</si>
  <si>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</si>
  <si>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</si>
  <si>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</si>
  <si>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</si>
  <si>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</si>
  <si>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</si>
  <si>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</si>
  <si>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</si>
  <si>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</si>
  <si>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</si>
  <si>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</si>
  <si>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</si>
  <si>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</si>
  <si>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</si>
  <si>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</si>
  <si>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</si>
  <si>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</si>
  <si>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</si>
  <si>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</si>
  <si>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</si>
  <si>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</si>
  <si>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</si>
  <si>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</si>
  <si>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</si>
  <si>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</si>
  <si>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</si>
  <si>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</si>
  <si>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</si>
  <si>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</si>
  <si>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</si>
  <si>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</si>
  <si>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</si>
  <si>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</si>
  <si>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</si>
  <si>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</si>
  <si>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</si>
  <si>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</si>
  <si>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</si>
  <si>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</si>
  <si>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</si>
  <si>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</si>
  <si>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</si>
  <si>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</si>
  <si>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</si>
  <si>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</si>
  <si>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</si>
  <si>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</si>
  <si>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</si>
  <si>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</si>
  <si>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</si>
  <si>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</si>
  <si>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</si>
  <si>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</si>
  <si>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</si>
  <si>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</si>
  <si>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</si>
  <si>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</si>
  <si>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</si>
  <si>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</si>
  <si>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</si>
  <si>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</si>
  <si>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</si>
  <si>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</si>
  <si>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</si>
  <si>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</si>
  <si>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</si>
  <si>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</si>
  <si>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</si>
  <si>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</si>
  <si>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</si>
  <si>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</si>
  <si>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</si>
  <si>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</si>
  <si>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</si>
  <si>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</si>
  <si>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</si>
  <si>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</si>
  <si>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</si>
  <si>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</si>
  <si>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</si>
  <si>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</si>
  <si>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</si>
  <si>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</si>
  <si>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</si>
  <si>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</si>
  <si>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</si>
  <si>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</si>
  <si>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</si>
  <si>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</si>
  <si>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</si>
  <si>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</si>
  <si>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</si>
  <si>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</si>
  <si>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</si>
  <si>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</si>
  <si>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</si>
  <si>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</si>
  <si>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</si>
  <si>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</si>
  <si>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</si>
  <si>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</si>
  <si>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</si>
  <si>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</si>
  <si>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</si>
  <si>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</si>
  <si>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</si>
  <si>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</si>
  <si>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</si>
  <si>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</si>
  <si>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</si>
  <si>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</si>
  <si>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</si>
  <si>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</si>
  <si>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</si>
  <si>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</si>
  <si>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</si>
  <si>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</si>
  <si>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</si>
  <si>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</si>
  <si>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</si>
  <si>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</si>
  <si>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</si>
  <si>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</si>
  <si>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</si>
  <si>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</si>
  <si>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</si>
  <si>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</si>
  <si>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</si>
  <si>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</si>
  <si>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</si>
  <si>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</si>
  <si>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</si>
  <si>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</si>
  <si>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</si>
  <si>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</si>
  <si>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</si>
  <si>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</si>
  <si>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</si>
  <si>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</si>
  <si>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</si>
  <si>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</si>
  <si>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</si>
  <si>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</si>
  <si>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</si>
  <si>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</si>
  <si>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</si>
  <si>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</si>
  <si>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</si>
  <si>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</si>
  <si>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</si>
  <si>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</si>
  <si>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</si>
  <si>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</si>
  <si>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</si>
  <si>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</si>
  <si>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</si>
  <si>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</si>
  <si>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</si>
  <si>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</si>
  <si>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</si>
  <si>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</si>
  <si>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</si>
  <si>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</si>
  <si>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</si>
  <si>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</si>
  <si>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</si>
  <si>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</si>
  <si>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</si>
  <si>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</si>
  <si>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</si>
  <si>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</si>
  <si>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</si>
  <si>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</si>
  <si>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</si>
  <si>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</si>
  <si>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</si>
  <si>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</si>
  <si>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</si>
  <si>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</si>
  <si>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</si>
  <si>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</si>
  <si>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</si>
  <si>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</si>
  <si>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</si>
  <si>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</si>
  <si>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</si>
  <si>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</si>
  <si>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</si>
  <si>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</si>
  <si>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</si>
  <si>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</si>
  <si>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</si>
  <si>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</si>
  <si>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</si>
  <si>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</si>
  <si>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</si>
  <si>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</si>
  <si>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</si>
  <si>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</si>
  <si>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</si>
  <si>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</si>
  <si>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</si>
  <si>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</si>
  <si>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</si>
  <si>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</si>
  <si>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</si>
  <si>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</si>
  <si>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</si>
  <si>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</si>
  <si>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</si>
  <si>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</si>
  <si>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</si>
  <si>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</si>
  <si>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</si>
  <si>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</si>
  <si>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</si>
  <si>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</si>
  <si>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</si>
  <si>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</si>
  <si>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</si>
  <si>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</si>
  <si>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</si>
  <si>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</si>
  <si>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</si>
  <si>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</si>
  <si>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</si>
  <si>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</si>
  <si>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</si>
  <si>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</si>
  <si>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</si>
  <si>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</si>
  <si>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</si>
  <si>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</si>
  <si>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</si>
  <si>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</si>
  <si>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</si>
  <si>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</si>
  <si>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</si>
  <si>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</si>
  <si>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</si>
  <si>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</si>
  <si>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</si>
  <si>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</si>
  <si>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</si>
  <si>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</si>
  <si>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</si>
  <si>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</si>
  <si>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</si>
  <si>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</si>
  <si>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</si>
  <si>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</si>
  <si>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</si>
  <si>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</si>
  <si>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</si>
  <si>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</si>
  <si>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</si>
  <si>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</si>
  <si>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</si>
  <si>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</si>
  <si>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</si>
  <si>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</si>
  <si>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</si>
  <si>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</si>
  <si>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</si>
  <si>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</si>
  <si>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</si>
  <si>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</si>
  <si>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</si>
  <si>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</si>
  <si>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</si>
  <si>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</si>
  <si>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</si>
  <si>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</si>
  <si>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</si>
  <si>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</si>
  <si>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</si>
  <si>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</si>
  <si>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</si>
  <si>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</si>
  <si>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</si>
  <si>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</si>
  <si>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</si>
  <si>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</si>
  <si>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</si>
  <si>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</si>
  <si>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</si>
  <si>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</si>
  <si>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</si>
  <si>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</si>
  <si>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</si>
  <si>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</si>
  <si>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</si>
  <si>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</si>
  <si>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</si>
  <si>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</si>
  <si>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</si>
  <si>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</si>
  <si>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</si>
  <si>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</si>
  <si>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</si>
  <si>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</si>
  <si>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</si>
  <si>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</si>
  <si>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</si>
  <si>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</si>
  <si>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</si>
  <si>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</si>
  <si>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</si>
  <si>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</si>
  <si>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</si>
  <si>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</si>
  <si>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</si>
  <si>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</si>
  <si>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</si>
  <si>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</si>
  <si>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</si>
  <si>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</si>
  <si>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</si>
  <si>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</si>
  <si>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</si>
  <si>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</si>
  <si>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</si>
  <si>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</si>
  <si>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</si>
  <si>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</si>
  <si>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</si>
  <si>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</si>
  <si>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</si>
  <si>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</si>
  <si>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</si>
  <si>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</si>
  <si>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</si>
  <si>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</si>
  <si>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</si>
  <si>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</si>
  <si>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</si>
  <si>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</si>
  <si>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</si>
  <si>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</si>
  <si>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</si>
  <si>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</si>
  <si>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</si>
  <si>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</si>
  <si>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</si>
  <si>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</si>
  <si>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</si>
  <si>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</si>
  <si>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</si>
  <si>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</si>
  <si>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</si>
  <si>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</si>
  <si>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</si>
  <si>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</si>
  <si>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</si>
  <si>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</si>
  <si>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</si>
  <si>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</si>
  <si>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</si>
  <si>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</si>
  <si>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</si>
  <si>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</si>
  <si>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</si>
  <si>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</si>
  <si>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</si>
  <si>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</si>
  <si>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</si>
  <si>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</si>
  <si>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</si>
  <si>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</si>
  <si>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</si>
  <si>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</si>
  <si>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</si>
  <si>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</si>
  <si>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</si>
  <si>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</si>
  <si>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</si>
  <si>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</si>
  <si>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</si>
  <si>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</si>
  <si>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</si>
  <si>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</si>
  <si>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</si>
  <si>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</si>
  <si>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</si>
  <si>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</si>
  <si>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</si>
  <si>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</si>
  <si>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</si>
  <si>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</si>
  <si>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</si>
  <si>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</si>
  <si>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</si>
  <si>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</si>
  <si>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</si>
  <si>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</si>
  <si>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</si>
  <si>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</si>
  <si>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</si>
  <si>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</si>
  <si>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</si>
  <si>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</si>
  <si>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</si>
  <si>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</si>
  <si>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</si>
  <si>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</si>
  <si>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</si>
  <si>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</si>
  <si>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</si>
  <si>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</si>
  <si>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</si>
  <si>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</si>
  <si>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</si>
  <si>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</si>
  <si>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</si>
  <si>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</si>
  <si>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</si>
  <si>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</si>
  <si>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</si>
  <si>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</si>
  <si>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</si>
  <si>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</si>
  <si>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</si>
  <si>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</si>
  <si>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</si>
  <si>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</si>
  <si>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</si>
  <si>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</si>
  <si>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</si>
  <si>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</si>
  <si>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</si>
  <si>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</si>
  <si>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</si>
  <si>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</si>
  <si>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</si>
  <si>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</si>
  <si>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</si>
  <si>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</si>
  <si>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</si>
  <si>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</si>
  <si>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</si>
  <si>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</si>
  <si>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</si>
  <si>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</si>
  <si>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</si>
  <si>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</si>
  <si>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</si>
  <si>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</si>
  <si>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</si>
  <si>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</si>
  <si>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</si>
  <si>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</si>
  <si>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</si>
  <si>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</si>
  <si>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</si>
  <si>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</si>
  <si>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</si>
  <si>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</si>
  <si>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</si>
  <si>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</si>
  <si>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</si>
  <si>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</si>
  <si>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</si>
  <si>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</si>
  <si>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</si>
  <si>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</si>
  <si>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</si>
  <si>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</si>
  <si>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</si>
  <si>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</si>
  <si>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</si>
  <si>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</si>
  <si>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</si>
  <si>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</si>
  <si>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</si>
  <si>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</si>
  <si>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</si>
  <si>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</si>
  <si>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</si>
  <si>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</si>
  <si>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</si>
  <si>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</si>
  <si>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</si>
  <si>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</si>
  <si>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</si>
  <si>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</si>
  <si>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</si>
  <si>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</si>
  <si>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</si>
  <si>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</si>
  <si>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</si>
  <si>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</si>
  <si>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</si>
  <si>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</si>
  <si>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</si>
  <si>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</si>
  <si>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</si>
  <si>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</si>
  <si>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</si>
  <si>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</si>
  <si>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</si>
  <si>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</si>
  <si>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</si>
  <si>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</si>
  <si>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</si>
  <si>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</si>
  <si>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</si>
  <si>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</si>
  <si>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</si>
  <si>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</si>
  <si>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</si>
  <si>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</si>
  <si>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</si>
  <si>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</si>
  <si>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</si>
  <si>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</si>
  <si>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</si>
  <si>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</si>
  <si>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</si>
  <si>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</si>
  <si>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</si>
  <si>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</si>
  <si>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</si>
  <si>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</si>
  <si>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</si>
  <si>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</si>
  <si>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</si>
  <si>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</si>
  <si>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</si>
  <si>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</si>
  <si>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</si>
  <si>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</si>
  <si>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</si>
  <si>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</si>
  <si>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</si>
  <si>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</si>
  <si>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</si>
  <si>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</si>
  <si>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</si>
  <si>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</si>
  <si>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</si>
  <si>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</si>
  <si>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</si>
  <si>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</si>
  <si>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</si>
  <si>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</si>
  <si>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</si>
  <si>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</si>
  <si>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</si>
  <si>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</si>
  <si>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</si>
  <si>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</si>
  <si>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</si>
  <si>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</si>
  <si>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</si>
  <si>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</si>
  <si>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</si>
  <si>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</si>
  <si>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</si>
  <si>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</si>
  <si>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</si>
  <si>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</si>
  <si>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</si>
  <si>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</si>
  <si>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</si>
  <si>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</si>
  <si>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</si>
  <si>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</si>
  <si>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</si>
  <si>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</si>
  <si>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</si>
  <si>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</si>
  <si>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</si>
  <si>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</si>
  <si>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</si>
  <si>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</si>
  <si>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</si>
  <si>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</si>
  <si>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</si>
  <si>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</si>
  <si>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</si>
  <si>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</si>
  <si>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</si>
  <si>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</si>
  <si>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</si>
  <si>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</si>
  <si>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</si>
  <si>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</si>
  <si>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</si>
  <si>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</si>
  <si>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</si>
  <si>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</si>
  <si>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</si>
  <si>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</si>
  <si>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</si>
  <si>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</si>
  <si>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</si>
  <si>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</si>
  <si>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</si>
  <si>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</si>
  <si>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</si>
  <si>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</si>
  <si>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</si>
  <si>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</si>
  <si>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</si>
  <si>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</si>
  <si>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</si>
  <si>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</si>
  <si>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</si>
  <si>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</si>
  <si>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</si>
  <si>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</si>
  <si>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</si>
  <si>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</si>
  <si>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</si>
  <si>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</si>
  <si>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</si>
  <si>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</si>
  <si>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</si>
  <si>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</si>
  <si>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</si>
  <si>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</si>
  <si>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</si>
  <si>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</si>
  <si>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</si>
  <si>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</si>
  <si>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</si>
  <si>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</si>
  <si>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</si>
  <si>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</si>
  <si>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</si>
  <si>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</si>
  <si>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</si>
  <si>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</si>
  <si>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</si>
  <si>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</si>
  <si>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</si>
  <si>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</si>
  <si>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</si>
  <si>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</si>
  <si>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</si>
  <si>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</si>
  <si>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</si>
  <si>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</si>
  <si>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</si>
  <si>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</si>
  <si>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</si>
  <si>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</si>
  <si>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</si>
  <si>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</si>
  <si>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</si>
  <si>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</si>
  <si>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</si>
  <si>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</si>
  <si>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</si>
  <si>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</si>
  <si>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</si>
  <si>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</si>
  <si>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</si>
  <si>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</si>
  <si>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</si>
  <si>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</si>
  <si>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</si>
  <si>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</si>
  <si>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</si>
  <si>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</si>
  <si>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</si>
  <si>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</si>
  <si>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</si>
  <si>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</si>
  <si>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</si>
  <si>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</si>
  <si>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</si>
  <si>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</si>
  <si>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</si>
  <si>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</si>
  <si>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</si>
  <si>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</si>
  <si>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</si>
  <si>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</si>
  <si>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</si>
  <si>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</si>
  <si>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</si>
  <si>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</si>
  <si>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</si>
  <si>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</si>
  <si>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</si>
  <si>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</si>
  <si>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</si>
  <si>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</si>
  <si>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</si>
  <si>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</si>
  <si>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</si>
  <si>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</si>
  <si>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</si>
  <si>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</si>
  <si>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</si>
  <si>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</si>
  <si>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</si>
  <si>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</si>
  <si>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</si>
  <si>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</si>
  <si>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</si>
  <si>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</si>
  <si>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</si>
  <si>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</si>
  <si>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</si>
  <si>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</si>
  <si>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</si>
  <si>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</si>
  <si>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</si>
  <si>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</si>
  <si>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</si>
  <si>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</si>
  <si>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</si>
  <si>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</si>
  <si>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</si>
  <si>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</si>
  <si>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</si>
  <si>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</si>
  <si>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</si>
  <si>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</si>
  <si>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</si>
  <si>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</si>
  <si>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</si>
  <si>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</si>
  <si>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</si>
  <si>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</si>
  <si>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</si>
  <si>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</si>
  <si>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</si>
  <si>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</si>
  <si>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</si>
  <si>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</si>
  <si>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</si>
  <si>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</si>
  <si>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</si>
  <si>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</si>
  <si>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</si>
  <si>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</si>
  <si>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</si>
  <si>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</si>
  <si>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</si>
  <si>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</si>
  <si>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</si>
  <si>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</si>
  <si>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</si>
  <si>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</si>
  <si>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</si>
  <si>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</si>
  <si>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</si>
  <si>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</si>
  <si>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</si>
  <si>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</si>
  <si>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</si>
  <si>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</si>
  <si>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</si>
  <si>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</si>
  <si>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</si>
  <si>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</si>
  <si>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</si>
  <si>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</si>
  <si>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</si>
  <si>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</si>
  <si>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</si>
  <si>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</si>
  <si>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</si>
  <si>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</si>
  <si>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</si>
  <si>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</si>
  <si>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</si>
  <si>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</si>
  <si>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</si>
  <si>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</si>
  <si>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</si>
  <si>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</si>
  <si>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</si>
  <si>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</si>
  <si>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</si>
  <si>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</si>
  <si>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</si>
  <si>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</si>
  <si>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</si>
  <si>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</si>
  <si>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</si>
  <si>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</si>
  <si>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</si>
  <si>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</si>
  <si>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</si>
  <si>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</si>
  <si>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</si>
  <si>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</si>
  <si>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</si>
  <si>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</si>
  <si>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</si>
  <si>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</si>
  <si>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</si>
  <si>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</si>
  <si>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</si>
  <si>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</si>
  <si>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</si>
  <si>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</si>
  <si>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</si>
  <si>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</si>
  <si>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</si>
  <si>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</si>
  <si>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</si>
  <si>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</si>
  <si>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</si>
  <si>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</si>
  <si>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</si>
  <si>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</si>
  <si>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</si>
  <si>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</si>
  <si>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</si>
  <si>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</si>
  <si>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</si>
  <si>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</si>
  <si>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</si>
  <si>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</si>
  <si>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</si>
  <si>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</si>
  <si>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</si>
  <si>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</si>
  <si>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</si>
  <si>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</si>
  <si>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</si>
  <si>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</si>
  <si>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</si>
  <si>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</si>
  <si>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</si>
  <si>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</si>
  <si>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</si>
  <si>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</si>
  <si>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</si>
  <si>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</si>
  <si>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</si>
  <si>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</si>
  <si>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</si>
  <si>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</si>
  <si>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</si>
  <si>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</si>
  <si>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</si>
  <si>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</si>
  <si>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</si>
  <si>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</si>
  <si>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</si>
  <si>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</si>
  <si>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</si>
  <si>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</si>
  <si>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</si>
  <si>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</si>
  <si>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</si>
  <si>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</si>
  <si>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</si>
  <si>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</si>
  <si>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</si>
  <si>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</si>
  <si>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</si>
  <si>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</si>
  <si>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</si>
  <si>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</si>
  <si>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</si>
  <si>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</si>
  <si>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</si>
  <si>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</si>
  <si>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</si>
  <si>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</si>
  <si>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</si>
  <si>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</si>
  <si>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</si>
  <si>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</si>
  <si>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</si>
  <si>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</si>
  <si>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</si>
  <si>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</si>
  <si>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</si>
  <si>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</si>
  <si>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</si>
  <si>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</si>
  <si>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</si>
  <si>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</si>
  <si>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</si>
  <si>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</si>
  <si>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</si>
  <si>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</si>
  <si>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</si>
  <si>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</si>
  <si>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</si>
  <si>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</si>
  <si>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</si>
  <si>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</si>
  <si>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</si>
  <si>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</si>
  <si>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</si>
  <si>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</si>
  <si>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</si>
  <si>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</si>
  <si>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</si>
  <si>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</si>
  <si>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</si>
  <si>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</si>
  <si>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</si>
  <si>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</si>
  <si>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</si>
  <si>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</si>
  <si>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</si>
  <si>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</si>
  <si>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</si>
  <si>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</si>
  <si>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</si>
  <si>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</si>
  <si>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</si>
  <si>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</si>
  <si>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</si>
  <si>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</si>
  <si>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</si>
  <si>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</si>
  <si>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</si>
  <si>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</si>
  <si>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</si>
  <si>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</si>
  <si>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</si>
  <si>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</si>
  <si>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</si>
  <si>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</si>
  <si>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</si>
  <si>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</si>
  <si>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</si>
  <si>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</si>
  <si>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</si>
  <si>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</si>
  <si>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</si>
  <si>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</si>
  <si>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</si>
  <si>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</si>
  <si>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</si>
  <si>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</si>
  <si>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</si>
  <si>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</si>
  <si>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</si>
  <si>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</si>
  <si>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</si>
  <si>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</si>
  <si>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</si>
  <si>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</si>
  <si>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</si>
  <si>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</si>
  <si>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</si>
  <si>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</si>
  <si>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</si>
  <si>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</si>
  <si>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</si>
  <si>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</si>
  <si>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</si>
  <si>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</si>
  <si>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</si>
  <si>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</si>
  <si>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</si>
  <si>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</si>
  <si>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</si>
  <si>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</si>
  <si>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</si>
  <si>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</si>
  <si>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</si>
  <si>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</si>
  <si>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</si>
  <si>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</si>
  <si>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</si>
  <si>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</si>
  <si>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</si>
  <si>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</si>
  <si>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</si>
  <si>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</si>
  <si>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</si>
  <si>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</si>
  <si>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</si>
  <si>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</si>
  <si>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</si>
  <si>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</si>
  <si>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</si>
  <si>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</si>
  <si>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</si>
  <si>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</si>
  <si>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</si>
  <si>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</si>
  <si>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</si>
  <si>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</si>
  <si>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</si>
  <si>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</si>
  <si>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</si>
  <si>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</si>
  <si>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</si>
  <si>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</si>
  <si>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</si>
  <si>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</si>
  <si>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</si>
  <si>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</si>
  <si>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</si>
  <si>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</si>
  <si>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</si>
  <si>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</si>
  <si>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</si>
  <si>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</si>
  <si>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</si>
  <si>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</si>
  <si>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</si>
  <si>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</si>
  <si>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</si>
  <si>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</si>
  <si>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</si>
  <si>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</si>
  <si>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</si>
  <si>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</si>
  <si>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</si>
  <si>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</si>
  <si>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</si>
  <si>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</si>
  <si>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</si>
  <si>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</si>
  <si>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</si>
  <si>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</si>
  <si>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</si>
  <si>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</si>
  <si>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</si>
  <si>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</si>
  <si>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</si>
  <si>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</si>
  <si>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</si>
  <si>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</si>
  <si>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</si>
  <si>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</si>
  <si>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</si>
  <si>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</si>
  <si>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</si>
  <si>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</si>
  <si>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</si>
  <si>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</si>
  <si>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</si>
  <si>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</si>
  <si>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</si>
  <si>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</si>
  <si>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</si>
  <si>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</si>
  <si>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</si>
  <si>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</si>
  <si>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</si>
  <si>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</si>
  <si>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</si>
  <si>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</si>
  <si>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</si>
  <si>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</si>
  <si>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</si>
  <si>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</si>
  <si>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</si>
  <si>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</si>
  <si>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</si>
  <si>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</si>
  <si>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</si>
  <si>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</si>
  <si>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</si>
  <si>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</si>
  <si>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</si>
  <si>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</si>
  <si>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</si>
  <si>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</si>
  <si>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</si>
  <si>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</si>
  <si>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</si>
  <si>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</si>
  <si>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</si>
  <si>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</si>
  <si>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</si>
  <si>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</si>
  <si>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</si>
  <si>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</si>
  <si>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</si>
  <si>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</si>
  <si>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</si>
  <si>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</si>
  <si>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</si>
  <si>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</si>
  <si>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</si>
  <si>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</si>
  <si>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</si>
  <si>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</si>
  <si>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</si>
  <si>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</si>
  <si>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</si>
  <si>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</si>
  <si>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</si>
  <si>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</si>
  <si>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</si>
  <si>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</si>
  <si>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</si>
  <si>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</si>
  <si>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</si>
  <si>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</si>
  <si>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</si>
  <si>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</si>
  <si>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</si>
  <si>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</si>
  <si>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</si>
  <si>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</si>
  <si>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</si>
  <si>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</si>
  <si>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</si>
  <si>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</si>
  <si>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</si>
  <si>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</si>
  <si>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</si>
  <si>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</si>
  <si>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</si>
  <si>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</si>
  <si>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</si>
  <si>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</si>
  <si>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</si>
  <si>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</si>
  <si>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</si>
  <si>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</si>
  <si>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</si>
  <si>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</si>
  <si>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</si>
  <si>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</si>
  <si>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</si>
  <si>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</si>
  <si>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</si>
  <si>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</si>
  <si>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</si>
  <si>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</si>
  <si>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</si>
  <si>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</si>
  <si>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</si>
  <si>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</si>
  <si>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</si>
  <si>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</si>
  <si>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</si>
  <si>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</si>
  <si>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</si>
  <si>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</si>
  <si>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</si>
  <si>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</si>
  <si>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</si>
  <si>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</si>
  <si>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</si>
  <si>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</si>
  <si>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</si>
  <si>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</si>
  <si>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</si>
  <si>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</si>
  <si>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</si>
  <si>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</si>
  <si>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</si>
  <si>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</si>
  <si>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</si>
  <si>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</si>
  <si>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</si>
  <si>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</si>
  <si>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</si>
  <si>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</si>
  <si>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</si>
  <si>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</si>
  <si>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</si>
  <si>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</si>
  <si>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</si>
  <si>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</si>
  <si>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</si>
  <si>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</si>
  <si>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</si>
  <si>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</si>
  <si>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</si>
  <si>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</si>
  <si>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</si>
  <si>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</si>
  <si>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</si>
  <si>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</si>
  <si>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</si>
  <si>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</si>
  <si>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</si>
  <si>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</si>
  <si>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</si>
  <si>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</si>
  <si>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</si>
  <si>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</si>
  <si>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</si>
  <si>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</si>
  <si>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</si>
  <si>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</si>
  <si>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</si>
  <si>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</si>
  <si>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</si>
  <si>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</si>
  <si>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</si>
  <si>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</si>
  <si>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</si>
  <si>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</si>
  <si>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</si>
  <si>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</si>
  <si>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</si>
  <si>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</si>
  <si>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</si>
  <si>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</si>
  <si>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</si>
  <si>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</si>
  <si>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</si>
  <si>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</si>
  <si>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</si>
  <si>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</si>
  <si>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</si>
  <si>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</si>
  <si>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</si>
  <si>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</si>
  <si>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</si>
  <si>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</si>
  <si>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</si>
  <si>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</si>
  <si>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</si>
  <si>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</si>
  <si>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</si>
  <si>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</si>
  <si>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</si>
  <si>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</si>
  <si>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</si>
  <si>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</si>
  <si>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</si>
  <si>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</si>
  <si>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</si>
  <si>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</si>
  <si>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</si>
  <si>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</si>
  <si>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</si>
  <si>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</si>
  <si>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</si>
  <si>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</si>
  <si>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</si>
  <si>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</si>
  <si>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</si>
  <si>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</si>
  <si>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</si>
  <si>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</si>
  <si>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</si>
  <si>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</si>
  <si>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</si>
  <si>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</si>
  <si>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</si>
  <si>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</si>
  <si>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</si>
  <si>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</si>
  <si>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</si>
  <si>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</si>
  <si>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</si>
  <si>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</si>
  <si>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</si>
  <si>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</si>
  <si>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</si>
  <si>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</si>
  <si>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</si>
  <si>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</si>
  <si>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</si>
  <si>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</si>
  <si>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</si>
  <si>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</si>
  <si>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</si>
  <si>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</si>
  <si>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</si>
  <si>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</si>
  <si>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</si>
  <si>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</si>
  <si>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</si>
  <si>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</si>
  <si>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</si>
  <si>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</si>
  <si>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</si>
  <si>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</si>
  <si>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</si>
  <si>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</si>
  <si>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</si>
  <si>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</si>
  <si>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</si>
  <si>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</si>
  <si>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</si>
  <si>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</si>
  <si>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</si>
  <si>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</si>
  <si>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</si>
  <si>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</si>
  <si>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</si>
  <si>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</si>
  <si>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</si>
  <si>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</si>
  <si>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</si>
  <si>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</si>
  <si>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</si>
  <si>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</si>
  <si>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</si>
  <si>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</si>
  <si>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</si>
  <si>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</si>
  <si>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</si>
  <si>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</si>
  <si>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</si>
  <si>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</si>
  <si>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</si>
  <si>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</si>
  <si>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</si>
  <si>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</si>
  <si>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</si>
  <si>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</si>
  <si>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</si>
  <si>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</si>
  <si>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</si>
  <si>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</si>
  <si>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</si>
  <si>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</si>
  <si>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</si>
  <si>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</si>
  <si>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</si>
  <si>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</si>
  <si>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</si>
  <si>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</si>
  <si>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</si>
  <si>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</si>
  <si>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</si>
  <si>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</si>
  <si>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</si>
  <si>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</si>
  <si>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</si>
  <si>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</si>
  <si>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</si>
  <si>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</si>
  <si>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</si>
  <si>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</si>
  <si>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</si>
  <si>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</si>
  <si>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</si>
  <si>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</si>
  <si>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</si>
  <si>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</si>
  <si>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</si>
  <si>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</si>
  <si>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</si>
  <si>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</si>
  <si>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</si>
  <si>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</si>
  <si>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</si>
  <si>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</si>
  <si>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</si>
  <si>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</si>
  <si>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</si>
  <si>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</si>
  <si>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</si>
  <si>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</si>
  <si>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</si>
  <si>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</si>
  <si>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</si>
  <si>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</si>
  <si>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</si>
  <si>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</si>
  <si>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</si>
  <si>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</si>
  <si>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</si>
  <si>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</si>
  <si>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</si>
  <si>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</si>
  <si>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</si>
  <si>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</si>
  <si>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</si>
  <si>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</si>
  <si>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</si>
  <si>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</si>
  <si>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</si>
  <si>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</si>
  <si>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</si>
  <si>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</si>
  <si>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</si>
  <si>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</si>
  <si>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</si>
  <si>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</si>
  <si>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</si>
  <si>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</si>
  <si>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</si>
  <si>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</si>
  <si>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</si>
  <si>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</si>
  <si>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</si>
  <si>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</si>
  <si>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</si>
  <si>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</si>
  <si>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</si>
  <si>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</si>
  <si>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</si>
  <si>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</si>
  <si>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</si>
  <si>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</si>
  <si>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</si>
  <si>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</si>
  <si>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</si>
  <si>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</si>
  <si>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</si>
  <si>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</si>
  <si>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</si>
  <si>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</si>
  <si>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</si>
  <si>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</si>
  <si>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</si>
  <si>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</si>
  <si>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</si>
  <si>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</si>
  <si>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</si>
  <si>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</si>
  <si>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</si>
  <si>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</si>
  <si>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</si>
  <si>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</si>
  <si>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</si>
  <si>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</si>
  <si>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</si>
  <si>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</si>
  <si>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</si>
  <si>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</si>
  <si>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</si>
  <si>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</si>
  <si>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</si>
  <si>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</si>
  <si>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</si>
  <si>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</si>
  <si>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</si>
  <si>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</si>
  <si>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</si>
  <si>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</si>
  <si>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</si>
  <si>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</si>
  <si>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</si>
  <si>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</si>
  <si>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</si>
  <si>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</si>
  <si>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</si>
  <si>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</si>
  <si>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</si>
  <si>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</si>
  <si>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</si>
  <si>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</si>
  <si>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</si>
  <si>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</si>
  <si>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</si>
  <si>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</si>
  <si>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</si>
  <si>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</si>
  <si>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</si>
  <si>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</si>
  <si>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</si>
  <si>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</si>
  <si>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</si>
  <si>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</si>
  <si>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</si>
  <si>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</si>
  <si>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</si>
  <si>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</si>
  <si>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</si>
  <si>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</si>
  <si>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</si>
  <si>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</si>
  <si>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</si>
  <si>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</si>
  <si>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</si>
  <si>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</si>
  <si>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</si>
  <si>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</si>
  <si>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</si>
  <si>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</si>
  <si>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</si>
  <si>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</si>
  <si>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</si>
  <si>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</si>
  <si>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</si>
  <si>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</si>
  <si>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</si>
  <si>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</si>
  <si>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</si>
  <si>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</si>
  <si>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</si>
  <si>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</si>
  <si>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</si>
  <si>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</si>
  <si>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</si>
  <si>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</si>
  <si>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</si>
  <si>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</si>
  <si>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</si>
  <si>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</si>
  <si>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</si>
  <si>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</si>
  <si>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</si>
  <si>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</si>
  <si>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</si>
  <si>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</si>
  <si>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</si>
  <si>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</si>
  <si>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</si>
  <si>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</si>
  <si>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</si>
  <si>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</si>
  <si>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</si>
  <si>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</si>
  <si>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</si>
  <si>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</si>
  <si>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</si>
  <si>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</si>
  <si>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</si>
  <si>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</si>
  <si>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</si>
  <si>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</si>
  <si>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</si>
  <si>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</si>
  <si>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</si>
  <si>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</si>
  <si>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</si>
  <si>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</si>
  <si>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</si>
  <si>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</si>
  <si>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</si>
  <si>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</si>
  <si>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</si>
  <si>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</si>
  <si>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</si>
  <si>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</si>
  <si>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</si>
  <si>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</si>
  <si>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</si>
  <si>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</si>
  <si>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</si>
  <si>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</si>
  <si>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</si>
  <si>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</si>
  <si>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</si>
  <si>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</si>
  <si>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</si>
  <si>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</si>
  <si>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</si>
  <si>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</si>
  <si>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</si>
  <si>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</si>
  <si>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</si>
  <si>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</si>
  <si>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</si>
  <si>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</si>
  <si>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</si>
  <si>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</si>
  <si>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</si>
  <si>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</si>
  <si>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</si>
  <si>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</si>
  <si>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</si>
  <si>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</si>
  <si>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</si>
  <si>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</si>
  <si>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</si>
  <si>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</si>
  <si>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</si>
  <si>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</si>
  <si>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</si>
  <si>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</si>
  <si>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</si>
  <si>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</si>
  <si>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</si>
  <si>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</si>
  <si>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</si>
  <si>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</si>
  <si>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</si>
  <si>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</si>
  <si>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</si>
  <si>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</si>
  <si>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</si>
  <si>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</si>
  <si>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</si>
  <si>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</si>
  <si>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</si>
  <si>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</si>
  <si>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</si>
  <si>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</si>
  <si>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</si>
  <si>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</si>
  <si>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</si>
  <si>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</si>
  <si>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</si>
  <si>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</si>
  <si>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</si>
  <si>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</si>
  <si>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</si>
  <si>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</si>
  <si>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</si>
  <si>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</si>
  <si>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</si>
  <si>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</si>
  <si>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</si>
  <si>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</si>
  <si>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</si>
  <si>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</si>
  <si>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</si>
  <si>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</si>
  <si>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</si>
  <si>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</si>
  <si>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</si>
  <si>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</si>
  <si>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</si>
  <si>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</si>
  <si>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</si>
  <si>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</si>
  <si>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</si>
  <si>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</si>
  <si>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</si>
  <si>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</si>
  <si>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</si>
  <si>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</si>
  <si>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</si>
  <si>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</si>
  <si>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</si>
  <si>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</si>
  <si>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</si>
  <si>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</si>
  <si>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</si>
  <si>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</si>
  <si>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</si>
  <si>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</si>
  <si>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</si>
  <si>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</si>
  <si>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</si>
  <si>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</si>
  <si>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</si>
  <si>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</si>
  <si>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</si>
  <si>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</si>
  <si>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</si>
  <si>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</si>
  <si>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</si>
  <si>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</si>
  <si>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</si>
  <si>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</si>
  <si>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</si>
  <si>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</si>
  <si>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</si>
  <si>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</si>
  <si>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</si>
  <si>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</si>
  <si>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</si>
  <si>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</si>
  <si>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</si>
  <si>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</si>
  <si>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</si>
  <si>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</si>
  <si>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</si>
  <si>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</si>
  <si>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</si>
  <si>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</si>
  <si>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</si>
  <si>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</si>
  <si>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</si>
  <si>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</si>
  <si>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</si>
  <si>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</si>
  <si>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</si>
  <si>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</si>
  <si>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</si>
  <si>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</si>
  <si>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</si>
  <si>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</si>
  <si>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</si>
  <si>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</si>
  <si>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</si>
  <si>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</si>
  <si>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</si>
  <si>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</si>
  <si>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</si>
  <si>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</si>
  <si>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</si>
  <si>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</si>
  <si>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</si>
  <si>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</si>
  <si>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</si>
  <si>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</si>
  <si>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</si>
  <si>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</si>
  <si>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</si>
  <si>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</si>
  <si>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</si>
  <si>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</si>
  <si>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</si>
  <si>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</si>
  <si>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</si>
  <si>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</si>
  <si>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</si>
  <si>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</si>
  <si>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</si>
  <si>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</si>
  <si>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</si>
  <si>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</si>
  <si>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</si>
  <si>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</si>
  <si>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</si>
  <si>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</si>
  <si>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</si>
  <si>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</si>
  <si>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</si>
  <si>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</si>
  <si>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</si>
  <si>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</si>
  <si>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</si>
  <si>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</si>
  <si>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</si>
  <si>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</si>
  <si>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</si>
  <si>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</si>
  <si>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</si>
  <si>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</si>
  <si>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</si>
  <si>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</si>
  <si>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</si>
  <si>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</si>
  <si>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</si>
  <si>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</si>
  <si>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</si>
  <si>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</si>
  <si>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</si>
  <si>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</si>
  <si>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</si>
  <si>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</si>
  <si>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</si>
  <si>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</si>
  <si>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</si>
  <si>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</si>
  <si>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</si>
  <si>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</si>
  <si>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</si>
  <si>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</si>
  <si>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</si>
  <si>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</si>
  <si>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</si>
  <si>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</si>
  <si>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</si>
  <si>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</si>
  <si>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</si>
  <si>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</si>
  <si>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</si>
  <si>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</si>
  <si>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</si>
  <si>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</si>
  <si>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</si>
  <si>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</si>
  <si>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</si>
  <si>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</si>
  <si>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</si>
  <si>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</si>
  <si>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</si>
  <si>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</si>
  <si>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</si>
  <si>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</si>
  <si>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</si>
  <si>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</si>
  <si>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</si>
  <si>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</si>
  <si>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</si>
  <si>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</si>
  <si>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</si>
  <si>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</si>
  <si>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</si>
  <si>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</si>
  <si>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</si>
  <si>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</si>
  <si>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</si>
  <si>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</si>
  <si>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</si>
  <si>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</si>
  <si>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</si>
  <si>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</si>
  <si>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</si>
  <si>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</si>
  <si>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</si>
  <si>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</si>
  <si>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</si>
  <si>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</si>
  <si>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</si>
  <si>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</si>
  <si>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</si>
  <si>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</si>
  <si>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</si>
  <si>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</si>
  <si>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</si>
  <si>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</si>
  <si>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</si>
  <si>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</si>
  <si>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</si>
  <si>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</si>
  <si>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</si>
  <si>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</si>
  <si>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</si>
  <si>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</si>
  <si>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</si>
  <si>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</si>
  <si>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</si>
  <si>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</si>
  <si>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</si>
  <si>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</si>
  <si>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</si>
  <si>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</si>
  <si>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</si>
  <si>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</si>
  <si>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</si>
  <si>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</si>
  <si>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</si>
  <si>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</si>
  <si>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</si>
  <si>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</si>
  <si>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</si>
  <si>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</si>
  <si>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</si>
  <si>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</si>
  <si>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</si>
  <si>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</si>
  <si>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</si>
  <si>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</si>
  <si>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</si>
  <si>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</si>
  <si>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</si>
  <si>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</si>
  <si>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</si>
  <si>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</si>
  <si>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</si>
  <si>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</si>
  <si>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</si>
  <si>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</si>
  <si>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</si>
  <si>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</si>
  <si>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</si>
  <si>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</si>
  <si>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</si>
  <si>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</si>
  <si>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</si>
  <si>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</si>
  <si>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</si>
  <si>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</si>
  <si>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</si>
  <si>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</si>
  <si>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</si>
  <si>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</si>
  <si>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</si>
  <si>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</si>
  <si>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</si>
  <si>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</si>
  <si>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</si>
  <si>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</si>
  <si>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</si>
  <si>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</si>
  <si>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</si>
  <si>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</si>
  <si>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</si>
  <si>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</si>
  <si>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</si>
  <si>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</si>
  <si>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</si>
  <si>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</si>
  <si>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</si>
  <si>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</si>
  <si>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</si>
  <si>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</si>
  <si>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</si>
  <si>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</si>
  <si>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</si>
  <si>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</si>
  <si>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</si>
  <si>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</si>
  <si>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</si>
  <si>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</si>
  <si>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</si>
  <si>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</si>
  <si>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</si>
  <si>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</si>
  <si>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</si>
  <si>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</si>
  <si>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</si>
  <si>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</si>
  <si>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</si>
  <si>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</si>
  <si>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</si>
  <si>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</si>
  <si>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</si>
  <si>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</si>
  <si>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</si>
  <si>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</si>
  <si>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</si>
  <si>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</si>
  <si>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</si>
  <si>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</si>
  <si>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</si>
  <si>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</si>
  <si>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</si>
  <si>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</si>
  <si>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</si>
  <si>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</si>
  <si>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</si>
  <si>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</si>
  <si>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</si>
  <si>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</si>
  <si>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</si>
  <si>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</si>
  <si>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</si>
  <si>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</si>
  <si>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</si>
  <si>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</si>
  <si>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</si>
  <si>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</si>
  <si>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</si>
  <si>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</si>
  <si>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</si>
  <si>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</si>
  <si>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</si>
  <si>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</si>
  <si>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</si>
  <si>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</si>
  <si>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</si>
  <si>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</si>
  <si>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</si>
  <si>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</si>
  <si>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</si>
  <si>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</si>
  <si>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</si>
  <si>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</si>
  <si>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</si>
  <si>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</si>
  <si>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</si>
  <si>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</si>
  <si>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</si>
  <si>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</si>
  <si>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</si>
  <si>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</si>
  <si>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</si>
  <si>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</si>
  <si>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</si>
  <si>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</si>
  <si>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</si>
  <si>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</si>
  <si>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</si>
  <si>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</si>
  <si>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</si>
  <si>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</si>
  <si>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</si>
  <si>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</si>
  <si>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</si>
  <si>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</si>
  <si>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</si>
  <si>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</si>
  <si>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</si>
  <si>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</si>
  <si>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</si>
  <si>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</si>
  <si>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</si>
  <si>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</si>
  <si>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</si>
  <si>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</si>
  <si>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</si>
  <si>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</si>
  <si>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</si>
  <si>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</si>
  <si>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</si>
  <si>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</si>
  <si>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</si>
  <si>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</si>
  <si>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</si>
  <si>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</si>
  <si>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</si>
  <si>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</si>
  <si>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</si>
  <si>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</si>
  <si>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</si>
  <si>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</si>
  <si>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</si>
  <si>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</si>
  <si>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</si>
  <si>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</si>
  <si>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</si>
  <si>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</si>
  <si>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</si>
  <si>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</si>
  <si>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</si>
  <si>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</si>
  <si>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</si>
  <si>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</si>
  <si>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</si>
  <si>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</si>
  <si>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</si>
  <si>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</si>
  <si>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</si>
  <si>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</si>
  <si>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</si>
  <si>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</si>
  <si>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</si>
  <si>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</si>
  <si>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</si>
  <si>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</si>
  <si>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</si>
  <si>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</si>
  <si>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</si>
  <si>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</si>
  <si>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</si>
  <si>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</si>
  <si>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</si>
  <si>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</si>
  <si>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</si>
  <si>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</si>
  <si>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</si>
  <si>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</si>
  <si>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</si>
  <si>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</si>
  <si>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</si>
  <si>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</si>
  <si>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</si>
  <si>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</si>
  <si>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</si>
  <si>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</si>
  <si>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</si>
  <si>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</si>
  <si>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</si>
  <si>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</si>
  <si>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</si>
  <si>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</si>
  <si>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</si>
  <si>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</si>
  <si>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</si>
  <si>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</si>
  <si>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</si>
  <si>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</si>
  <si>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</si>
  <si>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</si>
  <si>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</si>
  <si>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</si>
  <si>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</si>
  <si>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</si>
  <si>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</si>
  <si>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</si>
  <si>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</si>
  <si>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</si>
  <si>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</si>
  <si>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</si>
  <si>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</si>
  <si>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</si>
  <si>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</si>
  <si>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</si>
  <si>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</si>
  <si>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</si>
  <si>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</si>
  <si>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</si>
  <si>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</si>
  <si>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</si>
  <si>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</si>
  <si>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</si>
  <si>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</si>
  <si>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</si>
  <si>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</si>
  <si>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</si>
  <si>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</si>
  <si>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</si>
  <si>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</si>
  <si>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</si>
  <si>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</si>
  <si>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</si>
  <si>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</si>
  <si>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</si>
  <si>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</si>
  <si>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</si>
  <si>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</si>
  <si>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</si>
  <si>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</si>
  <si>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</si>
  <si>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</si>
  <si>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</si>
  <si>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</si>
  <si>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</si>
  <si>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</si>
  <si>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</si>
  <si>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</si>
  <si>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</si>
  <si>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</si>
  <si>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</si>
  <si>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</si>
  <si>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</si>
  <si>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</si>
  <si>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</si>
  <si>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</si>
  <si>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</si>
  <si>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</si>
  <si>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</si>
  <si>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</si>
  <si>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</si>
  <si>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</si>
  <si>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</si>
  <si>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</si>
  <si>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</si>
  <si>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</si>
  <si>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</si>
  <si>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</si>
  <si>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</si>
  <si>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</si>
  <si>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</si>
  <si>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</si>
  <si>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</si>
  <si>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</si>
  <si>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</si>
  <si>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</si>
  <si>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</si>
  <si>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</si>
  <si>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</si>
  <si>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</si>
  <si>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</si>
  <si>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</si>
  <si>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</si>
  <si>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</si>
  <si>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</si>
  <si>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</si>
  <si>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</si>
  <si>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</si>
  <si>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</si>
  <si>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</si>
  <si>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</si>
  <si>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</si>
  <si>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</si>
  <si>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</si>
  <si>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</si>
  <si>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</si>
  <si>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</si>
  <si>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</si>
  <si>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</si>
  <si>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</si>
  <si>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</si>
  <si>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</si>
  <si>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</si>
  <si>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</si>
  <si>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</si>
  <si>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</si>
  <si>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</si>
  <si>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</si>
  <si>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</si>
  <si>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</si>
  <si>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</si>
  <si>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</si>
  <si>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</si>
  <si>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</si>
  <si>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</si>
  <si>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</si>
  <si>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</si>
  <si>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</si>
  <si>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</si>
  <si>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</si>
  <si>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</si>
  <si>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</si>
  <si>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</si>
  <si>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</si>
  <si>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</si>
  <si>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</si>
  <si>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</si>
  <si>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</si>
  <si>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</si>
  <si>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</si>
  <si>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</si>
  <si>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</si>
  <si>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</si>
  <si>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</si>
  <si>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</si>
  <si>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</si>
  <si>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</si>
  <si>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</si>
  <si>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</si>
  <si>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</si>
  <si>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</si>
  <si>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</si>
  <si>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</si>
  <si>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</si>
  <si>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</si>
  <si>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</si>
  <si>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</si>
  <si>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</si>
  <si>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</si>
  <si>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</si>
  <si>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</si>
  <si>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</si>
  <si>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</si>
  <si>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</si>
  <si>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</si>
  <si>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</si>
  <si>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</si>
  <si>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</si>
  <si>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</si>
  <si>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</si>
  <si>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</si>
  <si>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</si>
  <si>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</si>
  <si>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</si>
  <si>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</si>
  <si>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</si>
  <si>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</si>
  <si>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</si>
  <si>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</si>
  <si>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</si>
  <si>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</si>
  <si>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</si>
  <si>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</si>
  <si>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</si>
  <si>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</si>
  <si>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</si>
  <si>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</si>
  <si>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</si>
  <si>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</si>
  <si>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</si>
  <si>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</si>
  <si>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</si>
  <si>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</si>
  <si>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</si>
  <si>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</si>
  <si>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</si>
  <si>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</si>
  <si>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</si>
  <si>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</si>
  <si>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</si>
  <si>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</si>
  <si>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</si>
  <si>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</si>
  <si>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</si>
  <si>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</si>
  <si>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</si>
  <si>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</si>
  <si>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</si>
  <si>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</si>
  <si>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</si>
  <si>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</si>
  <si>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</si>
  <si>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</si>
  <si>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</si>
  <si>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</si>
  <si>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</si>
  <si>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</si>
  <si>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</si>
  <si>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</si>
  <si>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</si>
  <si>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</si>
  <si>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</si>
  <si>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</si>
  <si>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</si>
  <si>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</si>
  <si>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</si>
  <si>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</si>
  <si>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</si>
  <si>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</si>
  <si>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</si>
  <si>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</si>
  <si>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</si>
  <si>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</si>
  <si>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</si>
  <si>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</si>
  <si>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</si>
  <si>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</si>
  <si>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</si>
  <si>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</si>
  <si>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</si>
  <si>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</si>
  <si>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</si>
  <si>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</si>
  <si>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</si>
  <si>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</si>
  <si>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</si>
  <si>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</si>
  <si>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</si>
  <si>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</si>
  <si>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</si>
  <si>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</si>
  <si>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</si>
  <si>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</si>
  <si>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</si>
  <si>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</si>
  <si>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</si>
  <si>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</si>
  <si>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</si>
  <si>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</si>
  <si>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</si>
  <si>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</si>
  <si>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</si>
  <si>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</si>
  <si>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</si>
  <si>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</si>
  <si>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</si>
  <si>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</si>
  <si>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</si>
  <si>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</si>
  <si>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</si>
  <si>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</si>
  <si>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</si>
  <si>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</si>
  <si>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</si>
  <si>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</si>
  <si>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</si>
  <si>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</si>
  <si>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</si>
  <si>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</si>
  <si>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</si>
  <si>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</si>
  <si>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</si>
  <si>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</si>
  <si>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</si>
  <si>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</si>
  <si>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</si>
  <si>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</si>
  <si>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</si>
  <si>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</si>
  <si>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</si>
  <si>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</si>
  <si>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</si>
  <si>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</si>
  <si>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</si>
  <si>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</si>
  <si>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</si>
  <si>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</si>
  <si>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</si>
  <si>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</si>
  <si>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</si>
  <si>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</si>
  <si>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</si>
  <si>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</si>
  <si>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</si>
  <si>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</si>
  <si>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</si>
  <si>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</si>
  <si>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</si>
  <si>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</si>
  <si>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</si>
  <si>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</si>
  <si>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</si>
  <si>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</si>
  <si>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</si>
  <si>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</si>
  <si>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</si>
  <si>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</si>
  <si>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</si>
  <si>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</si>
  <si>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</si>
  <si>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</si>
  <si>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</si>
  <si>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</si>
  <si>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</si>
  <si>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</si>
  <si>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</si>
  <si>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</si>
  <si>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</si>
  <si>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</si>
  <si>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</si>
  <si>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</si>
  <si>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</si>
  <si>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</si>
  <si>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</si>
  <si>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</si>
  <si>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</si>
  <si>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</si>
  <si>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</si>
  <si>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</si>
  <si>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</si>
  <si>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</si>
  <si>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</si>
  <si>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</si>
  <si>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</si>
  <si>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</si>
  <si>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</si>
  <si>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</si>
  <si>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</si>
  <si>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</si>
  <si>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</si>
  <si>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</si>
  <si>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</si>
  <si>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</si>
  <si>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</si>
  <si>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</si>
  <si>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</si>
  <si>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</si>
  <si>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</si>
  <si>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</si>
  <si>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</si>
  <si>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</si>
  <si>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</si>
  <si>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</si>
  <si>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</si>
  <si>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</si>
  <si>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</si>
  <si>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</si>
  <si>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</si>
  <si>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</si>
  <si>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</si>
  <si>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</si>
  <si>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</si>
  <si>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</si>
  <si>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</si>
  <si>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</si>
  <si>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</si>
  <si>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</si>
  <si>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</si>
  <si>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</si>
  <si>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</si>
  <si>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</si>
  <si>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</si>
  <si>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</si>
  <si>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</si>
  <si>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</si>
  <si>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</si>
  <si>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</si>
  <si>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</si>
  <si>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</si>
  <si>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</si>
  <si>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</si>
  <si>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</si>
  <si>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</si>
  <si>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</si>
  <si>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</si>
  <si>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</si>
  <si>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</si>
  <si>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</si>
  <si>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</si>
  <si>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</si>
  <si>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</si>
  <si>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</si>
  <si>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</si>
  <si>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</si>
  <si>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</si>
  <si>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</si>
  <si>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</si>
  <si>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</si>
  <si>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</si>
  <si>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</si>
  <si>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</si>
  <si>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</si>
  <si>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</si>
  <si>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</si>
  <si>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</si>
  <si>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</si>
  <si>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</si>
  <si>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</si>
  <si>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</si>
  <si>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</si>
  <si>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</si>
  <si>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</si>
  <si>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</si>
  <si>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</si>
  <si>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</si>
  <si>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</si>
  <si>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</si>
  <si>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</si>
  <si>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</si>
  <si>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</si>
  <si>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</si>
  <si>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</si>
  <si>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</si>
  <si>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</si>
  <si>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</si>
  <si>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</si>
  <si>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</si>
  <si>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</si>
  <si>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</si>
  <si>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</si>
  <si>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</si>
  <si>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</si>
  <si>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</si>
  <si>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</si>
  <si>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</si>
  <si>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</si>
  <si>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</si>
  <si>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</si>
  <si>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</si>
  <si>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</si>
  <si>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</si>
  <si>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</si>
  <si>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</si>
  <si>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</si>
  <si>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</si>
  <si>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</si>
  <si>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</si>
  <si>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</si>
  <si>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</si>
  <si>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</si>
  <si>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</si>
  <si>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</si>
  <si>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</si>
  <si>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</si>
  <si>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</si>
  <si>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</si>
  <si>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</si>
  <si>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</si>
  <si>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</si>
  <si>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</si>
  <si>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</si>
  <si>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</si>
  <si>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</si>
  <si>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</si>
  <si>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</si>
  <si>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</si>
  <si>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</si>
  <si>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</si>
  <si>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</si>
  <si>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</si>
  <si>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</si>
  <si>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</si>
  <si>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</si>
  <si>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</si>
  <si>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</si>
  <si>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</si>
  <si>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</si>
  <si>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</si>
  <si>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</si>
  <si>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</si>
  <si>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</si>
  <si>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</si>
  <si>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</si>
  <si>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</si>
  <si>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</si>
  <si>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</si>
  <si>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</si>
  <si>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</si>
  <si>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</si>
  <si>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</si>
  <si>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</si>
  <si>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</si>
  <si>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</si>
  <si>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</si>
  <si>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</si>
  <si>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</si>
  <si>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</si>
  <si>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</si>
  <si>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</si>
  <si>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</si>
  <si>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</si>
  <si>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</si>
  <si>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</si>
  <si>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</si>
  <si>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</si>
  <si>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</si>
  <si>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</si>
  <si>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</si>
  <si>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</si>
  <si>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</si>
  <si>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</si>
  <si>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</si>
  <si>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</si>
  <si>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</si>
  <si>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</si>
  <si>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</si>
  <si>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</si>
  <si>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</si>
  <si>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</si>
  <si>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</si>
  <si>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</si>
  <si>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</si>
  <si>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</si>
  <si>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</si>
  <si>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</si>
  <si>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</si>
  <si>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</si>
  <si>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</si>
  <si>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</si>
  <si>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</si>
  <si>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</si>
  <si>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</si>
  <si>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</si>
  <si>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</si>
  <si>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</si>
  <si>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</si>
  <si>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</si>
  <si>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</si>
  <si>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</si>
  <si>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</si>
  <si>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</si>
  <si>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</si>
  <si>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</si>
  <si>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</si>
  <si>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</si>
  <si>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</si>
  <si>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</si>
  <si>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</si>
  <si>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</si>
  <si>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</si>
  <si>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</si>
  <si>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</si>
  <si>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</si>
  <si>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</si>
  <si>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</si>
  <si>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</si>
  <si>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</si>
  <si>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</si>
  <si>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</si>
  <si>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</si>
  <si>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</si>
  <si>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</si>
  <si>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</si>
  <si>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</si>
  <si>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</si>
  <si>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</si>
  <si>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</si>
  <si>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</si>
  <si>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</si>
  <si>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</si>
  <si>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</si>
  <si>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</si>
  <si>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</si>
  <si>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</si>
  <si>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</si>
  <si>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</si>
  <si>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</si>
  <si>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</si>
  <si>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</si>
  <si>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</si>
  <si>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</si>
  <si>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</si>
  <si>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</si>
  <si>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</si>
  <si>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</si>
  <si>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</si>
  <si>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</si>
  <si>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</si>
  <si>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</si>
  <si>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</si>
  <si>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</si>
  <si>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</si>
  <si>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</si>
  <si>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</si>
  <si>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</si>
  <si>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</si>
  <si>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</si>
  <si>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</si>
  <si>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</si>
  <si>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</si>
  <si>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</si>
  <si>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</si>
  <si>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</si>
  <si>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</si>
  <si>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</si>
  <si>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</si>
  <si>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</si>
  <si>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</si>
  <si>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</si>
  <si>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</si>
  <si>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</si>
  <si>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</si>
  <si>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</si>
  <si>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</si>
  <si>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</si>
  <si>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</si>
  <si>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</si>
  <si>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</si>
  <si>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</si>
  <si>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</si>
  <si>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</si>
  <si>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</si>
  <si>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</si>
  <si>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</si>
  <si>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</si>
  <si>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</si>
  <si>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</si>
  <si>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</si>
  <si>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</si>
  <si>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</si>
  <si>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</si>
  <si>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</si>
  <si>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</si>
  <si>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</si>
  <si>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</si>
  <si>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</si>
  <si>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</si>
  <si>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</si>
  <si>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</si>
  <si>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</si>
  <si>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</si>
  <si>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</si>
  <si>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</si>
  <si>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</si>
  <si>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</si>
  <si>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</si>
  <si>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</si>
  <si>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</si>
  <si>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</si>
  <si>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</si>
  <si>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</si>
  <si>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</si>
  <si>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</si>
  <si>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</si>
  <si>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</si>
  <si>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</si>
  <si>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</si>
  <si>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</si>
  <si>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</si>
  <si>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</si>
  <si>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</si>
  <si>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</si>
  <si>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</si>
  <si>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</si>
  <si>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</si>
  <si>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</si>
  <si>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</si>
  <si>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</si>
  <si>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</si>
  <si>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</si>
  <si>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</si>
  <si>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</si>
  <si>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</si>
  <si>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</si>
  <si>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</si>
  <si>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</si>
  <si>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</si>
  <si>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</si>
  <si>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</si>
  <si>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</si>
  <si>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</si>
  <si>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</si>
  <si>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</si>
  <si>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</si>
  <si>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</si>
  <si>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</si>
  <si>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</si>
  <si>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</si>
  <si>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</si>
  <si>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</si>
  <si>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</si>
  <si>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</si>
  <si>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</si>
  <si>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</si>
  <si>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</si>
  <si>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</si>
  <si>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</si>
  <si>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</si>
  <si>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</si>
  <si>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</si>
  <si>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</si>
  <si>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</si>
  <si>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</si>
  <si>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</si>
  <si>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</si>
  <si>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</si>
  <si>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</si>
  <si>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</si>
  <si>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</si>
  <si>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</si>
  <si>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</si>
  <si>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</si>
  <si>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</si>
  <si>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</si>
  <si>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</si>
  <si>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</si>
  <si>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</si>
  <si>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</si>
  <si>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</si>
  <si>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</si>
  <si>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</si>
  <si>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</si>
  <si>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</si>
  <si>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</si>
  <si>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</si>
  <si>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</si>
  <si>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</si>
  <si>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</si>
  <si>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</si>
  <si>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</si>
  <si>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</si>
  <si>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</si>
  <si>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</si>
  <si>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</si>
  <si>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</si>
  <si>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</si>
  <si>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</si>
  <si>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</si>
  <si>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</si>
  <si>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</si>
  <si>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</si>
  <si>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</si>
  <si>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</si>
  <si>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</si>
  <si>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</si>
  <si>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</si>
  <si>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</si>
  <si>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</si>
  <si>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</si>
  <si>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</si>
  <si>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</si>
  <si>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</si>
  <si>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</si>
  <si>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</si>
  <si>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</si>
  <si>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</si>
  <si>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</si>
  <si>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</si>
  <si>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</si>
  <si>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</si>
  <si>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</si>
  <si>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</si>
  <si>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</si>
  <si>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</si>
  <si>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</si>
  <si>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</si>
  <si>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</si>
  <si>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</si>
  <si>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</si>
  <si>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</si>
  <si>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</si>
  <si>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</si>
  <si>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</si>
  <si>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</si>
  <si>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</si>
  <si>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</si>
  <si>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</si>
  <si>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</si>
  <si>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</si>
  <si>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</si>
  <si>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</si>
  <si>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</si>
  <si>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</si>
  <si>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</si>
  <si>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</si>
  <si>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</si>
  <si>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</si>
  <si>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</si>
  <si>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</si>
  <si>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</si>
  <si>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</si>
  <si>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</si>
  <si>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</si>
  <si>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</si>
  <si>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</si>
  <si>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</si>
  <si>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</si>
  <si>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</si>
  <si>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</si>
  <si>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</si>
  <si>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</si>
  <si>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</si>
  <si>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</si>
  <si>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</si>
  <si>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</si>
  <si>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</si>
  <si>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</si>
  <si>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</si>
  <si>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</si>
  <si>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</si>
  <si>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</si>
  <si>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</si>
  <si>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</si>
  <si>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</si>
  <si>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</si>
  <si>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</si>
  <si>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</si>
  <si>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</si>
  <si>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</si>
  <si>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</si>
  <si>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</si>
  <si>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</si>
  <si>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</si>
  <si>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</si>
  <si>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</si>
  <si>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</si>
  <si>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</si>
  <si>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</si>
  <si>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</si>
  <si>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</si>
  <si>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</si>
  <si>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</si>
  <si>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</si>
  <si>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</si>
  <si>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</si>
  <si>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</si>
  <si>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</si>
  <si>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</si>
  <si>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</si>
  <si>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</si>
  <si>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</si>
  <si>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</si>
  <si>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</si>
  <si>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</si>
  <si>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</si>
  <si>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</si>
  <si>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</si>
  <si>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</si>
  <si>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</si>
  <si>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</si>
  <si>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</si>
  <si>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</si>
  <si>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</si>
  <si>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</si>
  <si>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</si>
  <si>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</si>
  <si>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</si>
  <si>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</si>
  <si>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</si>
  <si>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</si>
  <si>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</si>
  <si>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</si>
  <si>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</si>
  <si>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</si>
  <si>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</si>
  <si>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</si>
  <si>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</si>
  <si>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</si>
  <si>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</si>
  <si>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</si>
  <si>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</si>
  <si>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</si>
  <si>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</si>
  <si>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</si>
  <si>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</si>
  <si>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</si>
  <si>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</si>
  <si>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</si>
  <si>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</si>
  <si>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</si>
  <si>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</si>
  <si>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</si>
  <si>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</si>
  <si>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</si>
  <si>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</si>
  <si>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</si>
  <si>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</si>
  <si>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</si>
  <si>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</si>
  <si>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</si>
  <si>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</si>
  <si>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</si>
  <si>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</si>
  <si>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</si>
  <si>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</si>
  <si>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</si>
  <si>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</si>
  <si>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</si>
  <si>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</si>
  <si>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</si>
  <si>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</si>
  <si>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</si>
  <si>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</si>
  <si>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</si>
  <si>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</si>
  <si>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</si>
  <si>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</si>
  <si>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</si>
  <si>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</si>
  <si>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</si>
  <si>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</si>
  <si>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</si>
  <si>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</si>
  <si>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</si>
  <si>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</si>
  <si>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</si>
  <si>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</si>
  <si>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</si>
  <si>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</si>
  <si>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</si>
  <si>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</si>
  <si>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</si>
  <si>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</si>
  <si>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</si>
  <si>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</si>
  <si>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</si>
  <si>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</si>
  <si>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</si>
  <si>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</si>
  <si>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</si>
  <si>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</si>
  <si>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</si>
  <si>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</si>
  <si>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</si>
  <si>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</si>
  <si>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</si>
  <si>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</si>
  <si>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</si>
  <si>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</si>
  <si>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</si>
  <si>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</si>
  <si>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</si>
  <si>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</si>
  <si>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</si>
  <si>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</si>
  <si>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</si>
  <si>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</si>
  <si>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</si>
  <si>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</si>
  <si>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</si>
  <si>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</si>
  <si>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</si>
  <si>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</si>
  <si>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</si>
  <si>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</si>
  <si>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</si>
  <si>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</si>
  <si>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</si>
  <si>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</si>
  <si>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</si>
  <si>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</si>
  <si>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</si>
  <si>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</si>
  <si>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</si>
  <si>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</si>
  <si>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</si>
  <si>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</si>
  <si>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</si>
  <si>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</si>
  <si>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</si>
  <si>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</si>
  <si>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</si>
  <si>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</si>
  <si>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</si>
  <si>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</si>
  <si>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</si>
  <si>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</si>
  <si>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</si>
  <si>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</si>
  <si>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</si>
  <si>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</si>
  <si>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</si>
  <si>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</si>
  <si>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</si>
  <si>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</si>
  <si>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</si>
  <si>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</si>
  <si>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</si>
  <si>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</si>
  <si>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</si>
  <si>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</si>
  <si>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</si>
  <si>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</si>
  <si>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</si>
  <si>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</si>
  <si>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</si>
  <si>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</si>
  <si>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</si>
  <si>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</si>
  <si>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</si>
  <si>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</si>
  <si>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</si>
  <si>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</si>
  <si>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</si>
  <si>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</si>
  <si>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</si>
  <si>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</si>
  <si>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</si>
  <si>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</si>
  <si>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</si>
  <si>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</si>
  <si>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</si>
  <si>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</si>
  <si>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</si>
  <si>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</si>
  <si>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</si>
  <si>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</si>
  <si>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</si>
  <si>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</si>
  <si>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</si>
  <si>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</si>
  <si>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</si>
  <si>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</si>
  <si>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</si>
  <si>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</si>
  <si>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</si>
  <si>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</si>
  <si>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</si>
  <si>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</si>
  <si>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</si>
  <si>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</si>
  <si>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</si>
  <si>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</si>
  <si>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</si>
  <si>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</si>
  <si>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</si>
  <si>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</si>
  <si>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</si>
  <si>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</si>
  <si>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</si>
  <si>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</si>
  <si>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</si>
  <si>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</si>
  <si>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</si>
  <si>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</si>
  <si>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</si>
  <si>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</si>
  <si>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</si>
  <si>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</si>
  <si>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</si>
  <si>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</si>
  <si>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</si>
  <si>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</si>
  <si>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</si>
  <si>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</si>
  <si>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</si>
  <si>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</si>
  <si>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</si>
  <si>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</si>
  <si>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</si>
  <si>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</si>
  <si>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</si>
  <si>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</si>
  <si>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</si>
  <si>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</si>
  <si>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</si>
  <si>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</si>
  <si>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</si>
  <si>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</si>
  <si>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</si>
  <si>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</si>
  <si>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</si>
  <si>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</si>
  <si>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</si>
  <si>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</si>
  <si>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</si>
  <si>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</si>
  <si>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</si>
  <si>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</si>
  <si>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</si>
  <si>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</si>
  <si>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</si>
  <si>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</si>
  <si>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</si>
  <si>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</si>
  <si>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</si>
  <si>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</si>
  <si>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</si>
  <si>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</si>
  <si>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</si>
  <si>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</si>
  <si>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</si>
  <si>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</si>
  <si>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</si>
  <si>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</si>
  <si>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</si>
  <si>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</si>
  <si>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</si>
  <si>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</si>
  <si>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</si>
  <si>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</si>
  <si>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</si>
  <si>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</si>
  <si>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</si>
  <si>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</si>
  <si>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</si>
  <si>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</si>
  <si>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</si>
  <si>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</si>
  <si>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</si>
  <si>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</si>
  <si>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</si>
  <si>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</si>
  <si>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</si>
  <si>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</si>
  <si>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</si>
  <si>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</si>
  <si>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</si>
  <si>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</si>
  <si>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</si>
  <si>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</si>
  <si>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</si>
  <si>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</si>
  <si>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</si>
  <si>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</si>
  <si>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</si>
  <si>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</si>
  <si>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</si>
  <si>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</si>
  <si>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</si>
  <si>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</si>
  <si>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</si>
  <si>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</si>
  <si>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</si>
  <si>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</si>
  <si>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</si>
  <si>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</si>
  <si>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</si>
  <si>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</si>
  <si>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</si>
  <si>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</si>
  <si>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</si>
  <si>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</si>
  <si>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</si>
  <si>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</si>
  <si>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</si>
  <si>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</si>
  <si>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</si>
  <si>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</si>
  <si>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</si>
  <si>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</si>
  <si>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</si>
  <si>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</si>
  <si>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</si>
  <si>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</si>
  <si>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</si>
  <si>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</si>
  <si>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</si>
  <si>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</si>
  <si>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</si>
  <si>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</si>
  <si>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</si>
  <si>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</si>
  <si>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</si>
  <si>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</si>
  <si>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</si>
  <si>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</si>
  <si>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</si>
  <si>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</si>
  <si>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</si>
  <si>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</si>
  <si>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</si>
  <si>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</si>
  <si>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</si>
  <si>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</si>
  <si>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</si>
  <si>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</si>
  <si>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</si>
  <si>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</si>
  <si>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</si>
  <si>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</si>
  <si>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</si>
  <si>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</si>
  <si>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</si>
  <si>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</si>
  <si>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</si>
  <si>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</si>
  <si>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</si>
  <si>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</si>
  <si>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</si>
  <si>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</si>
  <si>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</si>
  <si>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</si>
  <si>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</si>
  <si>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</si>
  <si>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</si>
  <si>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</si>
  <si>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</si>
  <si>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</si>
  <si>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</si>
  <si>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</si>
  <si>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</si>
  <si>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</si>
  <si>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</si>
  <si>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</si>
  <si>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</si>
  <si>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</si>
  <si>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</si>
  <si>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</si>
  <si>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</si>
  <si>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</si>
  <si>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</si>
  <si>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</si>
  <si>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</si>
  <si>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</si>
  <si>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</si>
  <si>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</si>
  <si>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</si>
  <si>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</si>
  <si>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</si>
  <si>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</si>
  <si>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</si>
  <si>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</si>
  <si>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</si>
  <si>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</si>
  <si>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</si>
  <si>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</si>
  <si>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</si>
  <si>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</si>
  <si>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</si>
  <si>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</si>
  <si>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</si>
  <si>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</si>
  <si>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</si>
  <si>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</si>
  <si>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</si>
  <si>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</si>
  <si>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</si>
  <si>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</si>
  <si>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</si>
  <si>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</si>
  <si>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</si>
  <si>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</si>
  <si>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</si>
  <si>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</si>
  <si>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</si>
  <si>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</si>
  <si>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</si>
  <si>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</si>
  <si>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</si>
  <si>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</si>
  <si>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</si>
  <si>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</si>
  <si>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</si>
  <si>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</si>
  <si>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</si>
  <si>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</si>
  <si>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</si>
  <si>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</si>
  <si>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</si>
  <si>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</si>
  <si>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</si>
  <si>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</si>
  <si>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</si>
  <si>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</si>
  <si>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</si>
  <si>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</si>
  <si>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</si>
  <si>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</si>
  <si>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</si>
  <si>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</si>
  <si>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</si>
  <si>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</si>
  <si>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</si>
  <si>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</si>
  <si>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</si>
  <si>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</si>
  <si>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</si>
  <si>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</si>
  <si>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</si>
  <si>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</si>
  <si>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</si>
  <si>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</si>
  <si>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</si>
  <si>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</si>
  <si>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</si>
  <si>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</si>
  <si>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</si>
  <si>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</si>
  <si>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</si>
  <si>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</si>
  <si>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</si>
  <si>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</si>
  <si>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</si>
  <si>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</si>
  <si>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</si>
  <si>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</si>
  <si>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</si>
  <si>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</si>
  <si>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</si>
  <si>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</si>
  <si>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</si>
  <si>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</si>
  <si>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</si>
  <si>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</si>
  <si>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</si>
  <si>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</si>
  <si>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</si>
  <si>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</si>
  <si>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</si>
  <si>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</si>
  <si>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</si>
  <si>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</si>
  <si>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</si>
  <si>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</si>
  <si>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</si>
  <si>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</si>
  <si>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</si>
  <si>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</si>
  <si>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</si>
  <si>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</si>
  <si>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</si>
  <si>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</si>
  <si>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</si>
  <si>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</si>
  <si>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</si>
  <si>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</si>
  <si>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</si>
  <si>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</si>
  <si>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</si>
  <si>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</si>
  <si>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</si>
  <si>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</si>
  <si>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</si>
  <si>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</si>
  <si>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</si>
  <si>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</si>
  <si>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</si>
  <si>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</si>
  <si>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</si>
  <si>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</si>
  <si>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</si>
  <si>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</si>
  <si>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</si>
  <si>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</si>
  <si>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</si>
  <si>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</si>
  <si>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</si>
  <si>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</si>
  <si>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</si>
  <si>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</si>
  <si>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</si>
  <si>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</si>
  <si>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</si>
  <si>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</si>
  <si>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</si>
  <si>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</si>
  <si>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</si>
  <si>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</si>
  <si>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</si>
  <si>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</si>
  <si>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</si>
  <si>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</si>
  <si>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</si>
  <si>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</si>
  <si>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</si>
  <si>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</si>
  <si>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</si>
  <si>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</si>
  <si>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</si>
  <si>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</si>
  <si>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</si>
  <si>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</si>
  <si>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</si>
  <si>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</si>
  <si>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</si>
  <si>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</si>
  <si>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</si>
  <si>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</si>
  <si>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</si>
  <si>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</si>
  <si>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</si>
  <si>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</si>
  <si>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</si>
  <si>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</si>
  <si>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</si>
  <si>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</si>
  <si>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</si>
  <si>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</si>
  <si>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</si>
  <si>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</si>
  <si>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</si>
  <si>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</si>
  <si>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</si>
  <si>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</si>
  <si>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</si>
  <si>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</si>
  <si>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</si>
  <si>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</si>
  <si>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</si>
  <si>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</si>
  <si>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</si>
  <si>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</si>
  <si>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</si>
  <si>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</si>
  <si>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</si>
  <si>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</si>
  <si>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</si>
  <si>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</si>
  <si>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</si>
  <si>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</si>
  <si>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</si>
  <si>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</si>
  <si>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</si>
  <si>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</si>
  <si>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</si>
  <si>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</si>
  <si>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</si>
  <si>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</si>
  <si>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</si>
  <si>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</si>
  <si>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</si>
  <si>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</si>
  <si>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</si>
  <si>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</si>
  <si>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</si>
  <si>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</si>
  <si>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</si>
  <si>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</si>
  <si>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</si>
  <si>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</si>
  <si>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</si>
  <si>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</si>
  <si>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</si>
  <si>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</si>
  <si>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</si>
  <si>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</si>
  <si>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</si>
  <si>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</si>
  <si>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</si>
  <si>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</si>
  <si>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</si>
  <si>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</si>
  <si>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</si>
  <si>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</si>
  <si>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</si>
  <si>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</si>
  <si>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</si>
  <si>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</si>
  <si>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</si>
  <si>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</si>
  <si>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</si>
  <si>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</si>
  <si>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</si>
  <si>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</si>
  <si>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</si>
  <si>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</si>
  <si>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</si>
  <si>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</si>
  <si>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</si>
  <si>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</si>
  <si>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</si>
  <si>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</si>
  <si>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</si>
  <si>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</si>
  <si>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</si>
  <si>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</si>
  <si>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</si>
  <si>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</si>
  <si>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</si>
  <si>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</si>
  <si>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</si>
  <si>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</si>
  <si>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</si>
  <si>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</si>
  <si>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</si>
  <si>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</si>
  <si>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</si>
  <si>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</si>
  <si>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</si>
  <si>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</si>
  <si>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</si>
  <si>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</si>
  <si>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</si>
  <si>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</si>
  <si>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</si>
  <si>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</si>
  <si>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</si>
  <si>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</si>
  <si>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</si>
  <si>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</si>
  <si>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</si>
  <si>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</si>
  <si>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</si>
  <si>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</si>
  <si>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</si>
  <si>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</si>
  <si>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</si>
  <si>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</si>
  <si>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</si>
  <si>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</si>
  <si>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</si>
  <si>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</si>
  <si>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</si>
  <si>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</si>
  <si>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</si>
  <si>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</si>
  <si>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</si>
  <si>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</si>
  <si>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</si>
  <si>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</si>
  <si>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</si>
  <si>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</si>
  <si>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</si>
  <si>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</si>
  <si>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</si>
  <si>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</si>
  <si>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</si>
  <si>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</si>
  <si>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</si>
  <si>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</si>
  <si>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</si>
  <si>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</si>
  <si>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</si>
  <si>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</si>
  <si>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</si>
  <si>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</si>
  <si>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</si>
  <si>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</si>
  <si>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</si>
  <si>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</si>
  <si>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</si>
  <si>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</si>
  <si>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</si>
  <si>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</si>
  <si>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</si>
  <si>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</si>
  <si>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</si>
  <si>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</si>
  <si>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</si>
  <si>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</si>
  <si>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</si>
  <si>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</si>
  <si>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</si>
  <si>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</si>
  <si>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</si>
  <si>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</si>
  <si>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</si>
  <si>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</si>
  <si>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</si>
  <si>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</si>
  <si>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</si>
  <si>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</si>
  <si>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</si>
  <si>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</si>
  <si>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</si>
  <si>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</si>
  <si>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</si>
  <si>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</si>
  <si>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</si>
  <si>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</si>
  <si>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</si>
  <si>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</si>
  <si>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</si>
  <si>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</si>
  <si>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</si>
  <si>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</si>
  <si>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</si>
  <si>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</si>
  <si>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</si>
  <si>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</si>
  <si>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</si>
  <si>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</si>
  <si>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</si>
  <si>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</si>
  <si>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</si>
  <si>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</si>
  <si>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</si>
  <si>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</si>
  <si>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</si>
  <si>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</si>
  <si>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</si>
  <si>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</si>
  <si>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</si>
  <si>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</si>
  <si>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</si>
  <si>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</si>
  <si>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</si>
  <si>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</si>
  <si>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</si>
  <si>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</si>
  <si>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</si>
  <si>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</si>
  <si>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</si>
  <si>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</si>
  <si>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</si>
  <si>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</si>
  <si>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</si>
  <si>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</si>
  <si>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</si>
  <si>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</si>
  <si>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</si>
  <si>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</si>
  <si>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</si>
  <si>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</si>
  <si>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</si>
  <si>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</si>
  <si>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</si>
  <si>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</si>
  <si>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</si>
  <si>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</si>
  <si>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</si>
  <si>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</si>
  <si>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</si>
  <si>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</si>
  <si>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</si>
  <si>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</si>
  <si>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</si>
  <si>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</si>
  <si>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</si>
  <si>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</si>
  <si>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</si>
  <si>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</si>
  <si>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</si>
  <si>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</si>
  <si>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</si>
  <si>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</si>
  <si>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</si>
  <si>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</si>
  <si>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</si>
  <si>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</si>
  <si>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</si>
  <si>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</si>
  <si>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</si>
  <si>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</si>
  <si>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</si>
  <si>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</si>
  <si>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</si>
  <si>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</si>
  <si>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</si>
  <si>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</si>
  <si>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</si>
  <si>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</si>
  <si>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</si>
  <si>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</si>
  <si>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</si>
  <si>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</si>
  <si>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</si>
  <si>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</si>
  <si>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</si>
  <si>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</si>
  <si>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</si>
  <si>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</si>
  <si>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</si>
  <si>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</si>
  <si>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</si>
  <si>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</si>
  <si>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</si>
  <si>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</si>
  <si>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</si>
  <si>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</si>
  <si>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</si>
  <si>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</si>
  <si>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</si>
  <si>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</si>
  <si>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</si>
  <si>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</si>
  <si>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</si>
  <si>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</si>
  <si>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</si>
  <si>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</si>
  <si>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</si>
  <si>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</si>
  <si>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</si>
  <si>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</si>
  <si>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</si>
  <si>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</si>
  <si>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</si>
  <si>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</si>
  <si>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</si>
  <si>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</si>
  <si>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</si>
  <si>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</si>
  <si>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</si>
  <si>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</si>
  <si>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</si>
  <si>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</si>
  <si>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</si>
  <si>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</si>
  <si>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</si>
  <si>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</si>
  <si>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</si>
  <si>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</si>
  <si>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</si>
  <si>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</si>
  <si>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</si>
  <si>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</si>
  <si>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</si>
  <si>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</si>
  <si>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</si>
  <si>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</si>
  <si>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</si>
  <si>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</si>
  <si>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</si>
  <si>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</si>
  <si>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</si>
  <si>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</si>
  <si>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</si>
  <si>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</si>
  <si>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</si>
  <si>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</si>
  <si>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</si>
  <si>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</si>
  <si>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</si>
  <si>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</si>
  <si>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</si>
  <si>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</si>
  <si>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</si>
  <si>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</si>
  <si>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</si>
  <si>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</si>
  <si>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</si>
  <si>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</si>
  <si>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</si>
  <si>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</si>
  <si>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</si>
  <si>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</si>
  <si>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</si>
  <si>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</si>
  <si>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</si>
  <si>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</si>
  <si>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</si>
  <si>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</si>
  <si>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</si>
  <si>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</si>
  <si>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</si>
  <si>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</si>
  <si>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</si>
  <si>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</si>
  <si>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</si>
  <si>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</si>
  <si>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</si>
  <si>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</si>
  <si>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</si>
  <si>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</si>
  <si>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</si>
  <si>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</si>
  <si>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</si>
  <si>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</si>
  <si>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</si>
  <si>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</si>
  <si>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</si>
  <si>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</si>
  <si>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</si>
  <si>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</si>
  <si>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</si>
  <si>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</si>
  <si>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</si>
  <si>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</si>
  <si>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</si>
  <si>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</si>
  <si>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</si>
  <si>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</si>
  <si>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</si>
  <si>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</si>
  <si>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</si>
  <si>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</si>
  <si>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</si>
  <si>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</si>
  <si>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</si>
  <si>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</si>
  <si>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</si>
  <si>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</si>
  <si>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</si>
  <si>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</si>
  <si>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</si>
  <si>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</si>
  <si>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</si>
  <si>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</si>
  <si>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</si>
  <si>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</si>
  <si>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</si>
  <si>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</si>
  <si>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</si>
  <si>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</si>
  <si>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</si>
  <si>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</si>
  <si>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</si>
  <si>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</si>
  <si>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</si>
  <si>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</si>
  <si>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</si>
  <si>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</si>
  <si>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</si>
  <si>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</si>
  <si>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</si>
  <si>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</si>
  <si>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</si>
  <si>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</si>
  <si>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</si>
  <si>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</si>
  <si>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</si>
  <si>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</si>
  <si>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</si>
  <si>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</si>
  <si>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</si>
  <si>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</si>
  <si>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</si>
  <si>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</si>
  <si>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</si>
  <si>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</si>
  <si>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</si>
  <si>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</si>
  <si>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</si>
  <si>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</si>
  <si>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</si>
  <si>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</si>
  <si>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</si>
  <si>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</si>
  <si>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</si>
  <si>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</si>
  <si>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</si>
  <si>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</si>
  <si>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</si>
  <si>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</si>
  <si>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</si>
  <si>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</si>
  <si>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</si>
  <si>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</si>
  <si>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</si>
  <si>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</si>
  <si>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</si>
  <si>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</si>
  <si>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</si>
  <si>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</si>
  <si>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</si>
  <si>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</si>
  <si>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</si>
  <si>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</si>
  <si>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</si>
  <si>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</si>
  <si>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</si>
  <si>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</si>
  <si>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</si>
  <si>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</si>
  <si>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</si>
  <si>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</si>
  <si>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</si>
  <si>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</si>
  <si>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</si>
  <si>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</si>
  <si>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</si>
  <si>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</si>
  <si>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</si>
  <si>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</si>
  <si>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</si>
  <si>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</si>
  <si>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</si>
  <si>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</si>
  <si>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</si>
  <si>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</si>
  <si>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</si>
  <si>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</si>
  <si>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</si>
  <si>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</si>
  <si>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</si>
  <si>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</si>
  <si>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</si>
  <si>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</si>
  <si>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</si>
  <si>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</si>
  <si>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</si>
  <si>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</si>
  <si>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</si>
  <si>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</si>
  <si>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</si>
  <si>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</si>
  <si>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</si>
  <si>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</si>
  <si>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</si>
  <si>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</si>
  <si>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</si>
  <si>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</si>
  <si>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</si>
  <si>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</si>
  <si>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</si>
  <si>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</si>
  <si>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</si>
  <si>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</si>
  <si>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</si>
  <si>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</si>
  <si>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</si>
  <si>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</si>
  <si>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</si>
  <si>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</si>
  <si>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</si>
  <si>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</si>
  <si>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</si>
  <si>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</si>
  <si>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</si>
  <si>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</si>
  <si>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</si>
  <si>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</si>
  <si>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</si>
  <si>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</si>
  <si>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</si>
  <si>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</si>
  <si>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</si>
  <si>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</si>
  <si>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</si>
  <si>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</si>
  <si>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</si>
  <si>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</si>
  <si>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</si>
  <si>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</si>
  <si>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</si>
  <si>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</si>
  <si>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</si>
  <si>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</si>
  <si>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</si>
  <si>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</si>
  <si>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</si>
  <si>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</si>
  <si>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</si>
  <si>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</si>
  <si>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</si>
  <si>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</si>
  <si>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</si>
  <si>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</si>
  <si>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</si>
  <si>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</si>
  <si>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</si>
  <si>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</si>
  <si>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</si>
  <si>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</si>
  <si>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</si>
  <si>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</si>
  <si>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</si>
  <si>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</si>
  <si>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</si>
  <si>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</si>
  <si>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</si>
  <si>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</si>
  <si>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</si>
  <si>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</si>
  <si>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</si>
  <si>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</si>
  <si>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</si>
  <si>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</si>
  <si>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</si>
  <si>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</si>
  <si>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</si>
  <si>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</si>
  <si>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</si>
  <si>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</si>
  <si>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</si>
  <si>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</si>
  <si>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</si>
  <si>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</si>
  <si>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</si>
  <si>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</si>
  <si>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</si>
  <si>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</si>
  <si>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</si>
  <si>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</si>
  <si>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</si>
  <si>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</si>
  <si>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</si>
  <si>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</si>
  <si>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</si>
  <si>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</si>
  <si>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</si>
  <si>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</si>
  <si>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</si>
  <si>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</si>
  <si>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</si>
  <si>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</si>
  <si>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</si>
  <si>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</si>
  <si>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</si>
  <si>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</si>
  <si>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</si>
  <si>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</si>
  <si>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</si>
  <si>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</si>
  <si>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</si>
  <si>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</si>
  <si>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</si>
  <si>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</si>
  <si>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</si>
  <si>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</si>
  <si>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</si>
  <si>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</si>
  <si>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</si>
  <si>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</si>
  <si>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</si>
  <si>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</si>
  <si>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</si>
  <si>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</si>
  <si>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</si>
  <si>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</si>
  <si>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</si>
  <si>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</si>
  <si>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</si>
  <si>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</si>
  <si>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</si>
  <si>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</si>
  <si>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</si>
  <si>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</si>
  <si>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</si>
  <si>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</si>
  <si>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</si>
  <si>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</si>
  <si>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</si>
  <si>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</si>
  <si>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</si>
  <si>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</si>
  <si>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</si>
  <si>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</si>
  <si>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</si>
  <si>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</si>
  <si>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</si>
  <si>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</si>
  <si>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</si>
  <si>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</si>
  <si>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</si>
  <si>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</si>
  <si>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</si>
  <si>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</si>
  <si>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</si>
  <si>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</si>
  <si>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</si>
  <si>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</si>
  <si>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</si>
  <si>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</si>
  <si>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</si>
  <si>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</si>
  <si>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</si>
  <si>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</si>
  <si>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</si>
  <si>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</si>
  <si>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</si>
  <si>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</si>
  <si>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</si>
  <si>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</si>
  <si>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</si>
  <si>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</si>
  <si>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</si>
  <si>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</si>
  <si>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</si>
  <si>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</si>
  <si>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</si>
  <si>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</si>
  <si>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</si>
  <si>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</si>
  <si>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</si>
  <si>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</si>
  <si>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</si>
  <si>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</si>
  <si>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</si>
  <si>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</si>
  <si>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</si>
  <si>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</si>
  <si>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</si>
  <si>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</si>
  <si>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</si>
  <si>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</si>
  <si>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</si>
  <si>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</si>
  <si>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</si>
  <si>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</si>
  <si>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</si>
  <si>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</si>
  <si>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</si>
  <si>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</si>
  <si>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</si>
  <si>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</si>
  <si>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</si>
  <si>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</si>
  <si>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</si>
  <si>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</si>
  <si>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</si>
  <si>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</si>
  <si>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</si>
  <si>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</si>
  <si>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</si>
  <si>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</si>
  <si>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</si>
  <si>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</si>
  <si>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</si>
  <si>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</si>
  <si>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</si>
  <si>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</si>
  <si>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</si>
  <si>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</si>
  <si>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</si>
  <si>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</si>
  <si>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</si>
  <si>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</si>
  <si>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</si>
  <si>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</si>
  <si>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</si>
  <si>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</si>
  <si>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</si>
  <si>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</si>
  <si>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</si>
  <si>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</si>
  <si>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</si>
  <si>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</si>
  <si>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</si>
  <si>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</si>
  <si>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</si>
  <si>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</si>
  <si>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</si>
  <si>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</si>
  <si>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</si>
  <si>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</si>
  <si>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</si>
  <si>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</si>
  <si>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</si>
  <si>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</si>
  <si>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</si>
  <si>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</si>
  <si>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</si>
  <si>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</si>
  <si>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</si>
  <si>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</si>
  <si>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</si>
  <si>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</si>
  <si>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</si>
  <si>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</si>
  <si>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</si>
  <si>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</si>
  <si>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</si>
  <si>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</si>
  <si>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</si>
  <si>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</si>
  <si>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</si>
  <si>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</si>
  <si>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</si>
  <si>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</si>
  <si>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</si>
  <si>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</si>
  <si>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</si>
  <si>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</si>
  <si>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</si>
  <si>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</si>
  <si>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</si>
  <si>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</si>
  <si>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</si>
  <si>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</si>
  <si>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</si>
  <si>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</si>
  <si>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</si>
  <si>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</si>
  <si>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</si>
  <si>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</si>
  <si>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</si>
  <si>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</si>
  <si>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</si>
  <si>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</si>
  <si>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</si>
  <si>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</si>
  <si>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</si>
  <si>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</si>
  <si>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</si>
  <si>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</si>
  <si>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</si>
  <si>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</si>
  <si>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</si>
  <si>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</si>
  <si>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</si>
  <si>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</si>
  <si>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</si>
  <si>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</si>
  <si>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</si>
  <si>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</si>
  <si>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</si>
  <si>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</si>
  <si>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</si>
  <si>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</si>
  <si>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</si>
  <si>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</si>
  <si>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</si>
  <si>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</si>
  <si>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</si>
  <si>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</si>
  <si>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</si>
  <si>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</si>
  <si>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</si>
  <si>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</si>
  <si>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</si>
  <si>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</si>
  <si>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</si>
  <si>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</si>
  <si>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</si>
  <si>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</si>
  <si>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</si>
  <si>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</si>
  <si>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</si>
  <si>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</si>
  <si>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</si>
  <si>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</si>
  <si>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</si>
  <si>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</si>
  <si>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</si>
  <si>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</si>
  <si>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</si>
  <si>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</si>
  <si>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</si>
  <si>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</si>
  <si>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</si>
  <si>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</si>
  <si>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</si>
  <si>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</si>
  <si>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</si>
  <si>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</si>
  <si>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</si>
  <si>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</si>
  <si>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</si>
  <si>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</si>
  <si>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</si>
  <si>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</si>
  <si>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</si>
  <si>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</si>
  <si>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</si>
  <si>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</si>
  <si>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</si>
  <si>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</si>
  <si>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</si>
  <si>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</si>
  <si>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</si>
  <si>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</si>
  <si>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</si>
  <si>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</si>
  <si>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</si>
  <si>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</si>
  <si>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</si>
  <si>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</si>
  <si>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</si>
  <si>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</si>
  <si>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</si>
  <si>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</si>
  <si>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</si>
  <si>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</si>
  <si>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</si>
  <si>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</si>
  <si>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</si>
  <si>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</si>
  <si>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</si>
  <si>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</si>
  <si>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</si>
  <si>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</si>
  <si>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</si>
  <si>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</si>
  <si>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</si>
  <si>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</si>
  <si>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</si>
  <si>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</si>
  <si>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</si>
  <si>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</si>
  <si>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</si>
  <si>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</si>
  <si>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</si>
  <si>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</si>
  <si>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</si>
  <si>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</si>
  <si>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</si>
  <si>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</si>
  <si>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</si>
  <si>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</si>
  <si>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</si>
  <si>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</si>
  <si>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</si>
  <si>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</si>
  <si>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</si>
  <si>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</si>
  <si>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</si>
  <si>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</si>
  <si>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</si>
  <si>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</si>
  <si>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</si>
  <si>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</si>
  <si>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</si>
  <si>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</si>
  <si>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</si>
  <si>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</si>
  <si>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</si>
  <si>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</si>
  <si>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</si>
  <si>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</si>
  <si>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</si>
  <si>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</si>
  <si>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</si>
  <si>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</si>
  <si>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</si>
  <si>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</si>
  <si>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</si>
  <si>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</si>
  <si>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</si>
  <si>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</si>
  <si>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</si>
  <si>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</si>
  <si>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</si>
  <si>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</si>
  <si>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</si>
  <si>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</si>
  <si>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</si>
  <si>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</si>
  <si>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</si>
  <si>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</si>
  <si>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</si>
  <si>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</si>
  <si>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</si>
  <si>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</si>
  <si>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</si>
  <si>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</si>
  <si>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</si>
  <si>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</si>
  <si>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</si>
  <si>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</si>
  <si>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</si>
  <si>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</si>
  <si>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</si>
  <si>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</si>
  <si>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</si>
  <si>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</si>
  <si>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</si>
  <si>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</si>
  <si>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</si>
  <si>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</si>
  <si>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</si>
  <si>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</si>
  <si>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</si>
  <si>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</si>
  <si>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</si>
  <si>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</si>
  <si>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</si>
  <si>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</si>
  <si>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</si>
  <si>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</si>
  <si>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</si>
  <si>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</si>
  <si>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</si>
  <si>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</si>
  <si>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</si>
  <si>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</si>
  <si>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</si>
  <si>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</si>
  <si>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</si>
  <si>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</si>
  <si>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</si>
  <si>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</si>
  <si>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</si>
  <si>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</si>
  <si>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</si>
  <si>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</si>
  <si>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</si>
  <si>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</si>
  <si>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</si>
  <si>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</si>
  <si>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</si>
  <si>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</si>
  <si>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</si>
  <si>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</si>
  <si>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</si>
  <si>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</si>
  <si>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</si>
  <si>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</si>
  <si>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</si>
  <si>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</si>
  <si>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</si>
  <si>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</si>
  <si>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</si>
  <si>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</si>
  <si>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</si>
  <si>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</si>
  <si>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</si>
  <si>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</si>
  <si>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</si>
  <si>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</si>
  <si>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</si>
  <si>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</si>
  <si>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</si>
  <si>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</si>
  <si>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</si>
  <si>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</si>
  <si>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</si>
  <si>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</si>
  <si>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</si>
  <si>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</si>
  <si>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</si>
  <si>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</si>
  <si>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</si>
  <si>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</si>
  <si>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</si>
  <si>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</si>
  <si>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</si>
  <si>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</si>
  <si>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</si>
  <si>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</si>
  <si>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</si>
  <si>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</si>
  <si>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</si>
  <si>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</si>
  <si>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</si>
  <si>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</si>
  <si>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</si>
  <si>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</si>
  <si>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</si>
  <si>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</si>
  <si>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</si>
  <si>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</si>
  <si>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</si>
  <si>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</si>
  <si>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</si>
  <si>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</si>
  <si>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</si>
  <si>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</si>
  <si>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</si>
  <si>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</si>
  <si>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</si>
  <si>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</si>
  <si>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</si>
  <si>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</si>
  <si>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</si>
  <si>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</si>
  <si>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</si>
  <si>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</si>
  <si>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</si>
  <si>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</si>
  <si>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</si>
  <si>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</si>
  <si>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</si>
  <si>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</si>
  <si>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</si>
  <si>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</si>
  <si>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</si>
  <si>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</si>
  <si>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</si>
  <si>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</si>
  <si>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</si>
  <si>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</si>
  <si>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</si>
  <si>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</si>
  <si>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</si>
  <si>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</si>
  <si>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</si>
  <si>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</si>
  <si>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</si>
  <si>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</si>
  <si>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</si>
  <si>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</si>
  <si>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</si>
  <si>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</si>
  <si>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</si>
  <si>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</si>
  <si>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</si>
  <si>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</si>
  <si>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</si>
  <si>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</si>
  <si>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</si>
  <si>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</si>
  <si>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</si>
  <si>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</si>
  <si>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</si>
  <si>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</si>
  <si>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</si>
  <si>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</si>
  <si>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</si>
  <si>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</si>
  <si>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</si>
  <si>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</si>
  <si>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</si>
  <si>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</si>
  <si>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</si>
  <si>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</si>
  <si>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</si>
  <si>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</si>
  <si>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</si>
  <si>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</si>
  <si>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</si>
  <si>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</si>
  <si>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</si>
  <si>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</si>
  <si>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</si>
  <si>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</si>
  <si>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</si>
  <si>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</si>
  <si>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</si>
  <si>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</si>
  <si>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</si>
  <si>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</si>
  <si>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</si>
  <si>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</si>
  <si>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</si>
  <si>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</si>
  <si>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</si>
  <si>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</si>
  <si>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</si>
  <si>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</si>
  <si>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</si>
  <si>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</si>
  <si>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</si>
  <si>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</si>
  <si>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</si>
  <si>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</si>
  <si>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</si>
  <si>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</si>
  <si>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</si>
  <si>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</si>
  <si>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</si>
  <si>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</si>
  <si>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</si>
  <si>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</si>
  <si>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</si>
  <si>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</si>
  <si>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</si>
  <si>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</si>
  <si>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</si>
  <si>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</si>
  <si>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</si>
  <si>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</si>
  <si>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</si>
  <si>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</si>
  <si>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</si>
  <si>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</si>
  <si>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</si>
  <si>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</si>
  <si>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</si>
  <si>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</si>
  <si>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</si>
  <si>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</si>
  <si>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</si>
  <si>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</si>
  <si>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</si>
  <si>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</si>
  <si>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</si>
  <si>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</si>
  <si>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</si>
  <si>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</si>
  <si>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</si>
  <si>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</si>
  <si>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</si>
  <si>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</si>
  <si>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</si>
  <si>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</si>
  <si>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</si>
  <si>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</si>
  <si>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</si>
  <si>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</si>
  <si>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</si>
  <si>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</si>
  <si>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</si>
  <si>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</si>
  <si>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</si>
  <si>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</si>
  <si>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</si>
  <si>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</si>
  <si>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</si>
  <si>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</si>
  <si>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</si>
  <si>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</si>
  <si>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</si>
  <si>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</si>
  <si>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</si>
  <si>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</si>
  <si>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</si>
  <si>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</si>
  <si>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</si>
  <si>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</si>
  <si>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</si>
  <si>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</si>
  <si>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</si>
  <si>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</si>
  <si>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</si>
  <si>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</si>
  <si>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</si>
  <si>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</si>
  <si>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</si>
  <si>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</si>
  <si>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</si>
  <si>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</si>
  <si>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</si>
  <si>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</si>
  <si>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</si>
  <si>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</si>
  <si>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</si>
  <si>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</si>
  <si>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</si>
  <si>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</si>
  <si>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</si>
  <si>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</si>
  <si>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</si>
  <si>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</si>
  <si>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</si>
  <si>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</si>
  <si>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</si>
  <si>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</si>
  <si>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</si>
  <si>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</si>
  <si>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</si>
  <si>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</si>
  <si>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</si>
  <si>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</si>
  <si>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</si>
  <si>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</si>
  <si>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</si>
  <si>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</si>
  <si>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</si>
  <si>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</si>
  <si>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</si>
  <si>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</si>
  <si>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</si>
  <si>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</si>
  <si>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</si>
  <si>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</si>
  <si>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</si>
  <si>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</si>
  <si>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</si>
  <si>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</si>
  <si>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</si>
  <si>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</si>
  <si>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</si>
  <si>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</si>
  <si>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</si>
  <si>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</si>
  <si>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</si>
  <si>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</si>
  <si>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</si>
  <si>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</si>
  <si>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</si>
  <si>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</si>
  <si>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</si>
  <si>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</si>
  <si>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</si>
  <si>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</si>
  <si>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</si>
  <si>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</si>
  <si>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</si>
  <si>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</si>
  <si>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</si>
  <si>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</si>
  <si>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</si>
  <si>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</si>
  <si>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</si>
  <si>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</si>
  <si>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</si>
  <si>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</si>
  <si>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</si>
  <si>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</si>
  <si>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</si>
  <si>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</si>
  <si>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</si>
  <si>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</si>
  <si>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</si>
  <si>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</si>
  <si>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</si>
  <si>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</si>
  <si>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</si>
  <si>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</si>
  <si>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</si>
  <si>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</si>
  <si>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</si>
  <si>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</si>
  <si>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</si>
  <si>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</si>
  <si>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</si>
  <si>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</si>
  <si>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</si>
  <si>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</si>
  <si>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</si>
  <si>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</si>
  <si>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</si>
  <si>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</si>
  <si>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</si>
  <si>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</si>
  <si>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</si>
  <si>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</si>
  <si>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</si>
  <si>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</si>
  <si>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</si>
  <si>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</si>
  <si>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</si>
  <si>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</si>
  <si>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</si>
  <si>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</si>
  <si>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</si>
  <si>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</si>
  <si>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</si>
  <si>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</si>
  <si>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</si>
  <si>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</si>
  <si>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</si>
  <si>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</si>
  <si>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</si>
  <si>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</si>
  <si>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</si>
  <si>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</si>
  <si>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</si>
  <si>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</si>
  <si>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</si>
  <si>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</si>
  <si>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</si>
  <si>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</si>
  <si>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</si>
  <si>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</si>
  <si>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</si>
  <si>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</si>
  <si>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</si>
  <si>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</si>
  <si>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</si>
  <si>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</si>
  <si>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</si>
  <si>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</si>
  <si>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</si>
  <si>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</si>
  <si>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</si>
  <si>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</si>
  <si>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</si>
  <si>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</si>
  <si>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</si>
  <si>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</si>
  <si>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</si>
  <si>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</si>
  <si>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</si>
  <si>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</si>
  <si>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</si>
  <si>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</si>
  <si>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</si>
  <si>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</si>
  <si>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</si>
  <si>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</si>
  <si>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</si>
  <si>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</si>
  <si>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</si>
  <si>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</si>
  <si>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</si>
  <si>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</si>
  <si>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</si>
  <si>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</si>
  <si>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</si>
  <si>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</si>
  <si>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</si>
  <si>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</si>
  <si>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</si>
  <si>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</si>
  <si>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</si>
  <si>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</si>
  <si>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</si>
  <si>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</si>
  <si>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</si>
  <si>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</si>
  <si>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</si>
  <si>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</si>
  <si>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</si>
  <si>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</si>
  <si>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</si>
  <si>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</si>
  <si>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</si>
  <si>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</si>
  <si>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</si>
  <si>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</si>
  <si>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</si>
  <si>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</si>
  <si>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</si>
  <si>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</si>
  <si>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</si>
  <si>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</si>
  <si>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</si>
  <si>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</si>
  <si>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</si>
  <si>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</si>
  <si>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</si>
  <si>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</si>
  <si>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</si>
  <si>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</si>
  <si>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</si>
  <si>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</si>
  <si>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</si>
  <si>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</si>
  <si>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</si>
  <si>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</si>
  <si>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</si>
  <si>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</si>
  <si>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</si>
  <si>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</si>
  <si>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</si>
  <si>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</si>
  <si>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</si>
  <si>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</si>
  <si>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</si>
  <si>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</si>
  <si>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</si>
  <si>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</si>
  <si>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</si>
  <si>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</si>
  <si>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</si>
  <si>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</si>
  <si>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</si>
  <si>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</si>
  <si>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</si>
  <si>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</si>
  <si>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</si>
  <si>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</si>
  <si>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</si>
  <si>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</si>
  <si>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</si>
  <si>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</si>
  <si>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</si>
  <si>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</si>
  <si>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</si>
  <si>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</si>
  <si>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</si>
  <si>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</si>
  <si>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</si>
  <si>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</si>
  <si>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</si>
  <si>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</si>
  <si>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</si>
  <si>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</si>
  <si>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</si>
  <si>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</si>
  <si>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</si>
  <si>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</si>
  <si>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</si>
  <si>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</si>
  <si>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</si>
  <si>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</si>
  <si>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</si>
  <si>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</si>
  <si>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</si>
  <si>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</si>
  <si>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</si>
  <si>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</si>
  <si>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</si>
  <si>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</si>
  <si>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</si>
  <si>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</si>
  <si>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</si>
  <si>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</si>
  <si>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</si>
  <si>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</si>
  <si>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</si>
  <si>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</si>
  <si>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</si>
  <si>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</si>
  <si>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</si>
  <si>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</si>
  <si>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</si>
  <si>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</si>
  <si>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</si>
  <si>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</si>
  <si>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</si>
  <si>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</si>
  <si>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</si>
  <si>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</si>
  <si>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</si>
  <si>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</si>
  <si>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</si>
  <si>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</si>
  <si>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</si>
  <si>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</si>
  <si>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</si>
  <si>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</si>
  <si>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</si>
  <si>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</si>
  <si>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</si>
  <si>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</si>
  <si>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</si>
  <si>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</si>
  <si>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</si>
  <si>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</si>
  <si>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</si>
  <si>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</si>
  <si>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</si>
  <si>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</si>
  <si>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</si>
  <si>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</si>
  <si>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</si>
  <si>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</si>
  <si>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</si>
  <si>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</si>
  <si>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</si>
  <si>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</si>
  <si>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</si>
  <si>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</si>
  <si>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</si>
  <si>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</si>
  <si>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</si>
  <si>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</si>
  <si>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</si>
  <si>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</si>
  <si>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</si>
  <si>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</si>
  <si>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</si>
  <si>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</si>
  <si>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</si>
  <si>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</si>
  <si>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</si>
  <si>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</si>
  <si>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</si>
  <si>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</si>
  <si>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</si>
  <si>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</si>
  <si>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</si>
  <si>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</si>
  <si>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</si>
  <si>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</si>
  <si>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</si>
  <si>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</si>
  <si>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</si>
  <si>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</si>
  <si>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</si>
  <si>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</si>
  <si>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</si>
  <si>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</si>
  <si>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</si>
  <si>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</si>
  <si>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</si>
  <si>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</si>
  <si>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</si>
  <si>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</si>
  <si>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</si>
  <si>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</si>
  <si>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</si>
  <si>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</si>
  <si>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</si>
  <si>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</si>
  <si>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</si>
  <si>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</si>
  <si>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</si>
  <si>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</si>
  <si>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</si>
  <si>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</si>
  <si>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</si>
  <si>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</si>
  <si>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</si>
  <si>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</si>
  <si>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</si>
  <si>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</si>
  <si>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</si>
  <si>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</si>
  <si>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</si>
  <si>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</si>
  <si>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</si>
  <si>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</si>
  <si>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</si>
  <si>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</si>
  <si>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</si>
  <si>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</si>
  <si>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</si>
  <si>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</si>
  <si>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</si>
  <si>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</si>
  <si>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</si>
  <si>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</si>
  <si>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</si>
  <si>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</si>
  <si>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</si>
  <si>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</si>
  <si>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</si>
  <si>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</si>
  <si>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</si>
  <si>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</si>
  <si>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</si>
  <si>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</si>
  <si>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</si>
  <si>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</si>
  <si>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</si>
  <si>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</si>
  <si>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</si>
  <si>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</si>
  <si>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</si>
  <si>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</si>
  <si>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</si>
  <si>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</si>
  <si>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</si>
  <si>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</si>
  <si>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</si>
  <si>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</si>
  <si>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</si>
  <si>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</si>
  <si>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</si>
  <si>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</si>
  <si>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</si>
  <si>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</si>
  <si>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</si>
  <si>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</si>
  <si>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</si>
  <si>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</si>
  <si>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</si>
  <si>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</si>
  <si>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</si>
  <si>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</si>
  <si>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</si>
  <si>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</si>
  <si>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</si>
  <si>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</si>
  <si>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</si>
  <si>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</si>
  <si>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</si>
  <si>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</si>
  <si>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</si>
  <si>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</si>
  <si>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</si>
  <si>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</si>
  <si>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</si>
  <si>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</si>
  <si>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</si>
  <si>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</si>
  <si>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</si>
  <si>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</si>
  <si>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</si>
  <si>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</si>
  <si>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</si>
  <si>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</si>
  <si>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</si>
  <si>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</si>
  <si>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</si>
  <si>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</si>
  <si>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</si>
  <si>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</si>
  <si>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</si>
  <si>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</si>
  <si>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</si>
  <si>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</si>
  <si>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</si>
  <si>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</si>
  <si>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</si>
  <si>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</si>
  <si>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</si>
  <si>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</si>
  <si>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</si>
  <si>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</si>
  <si>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</si>
  <si>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</si>
  <si>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</si>
  <si>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</si>
  <si>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</si>
  <si>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</si>
  <si>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</si>
  <si>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</si>
  <si>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</si>
  <si>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</si>
  <si>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</si>
  <si>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</si>
  <si>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</si>
  <si>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</si>
  <si>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</si>
  <si>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</si>
  <si>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</si>
  <si>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</si>
  <si>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</si>
  <si>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</si>
  <si>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</si>
  <si>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</si>
  <si>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</si>
  <si>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</si>
  <si>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</si>
  <si>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</si>
  <si>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</si>
  <si>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</si>
  <si>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</si>
  <si>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</si>
  <si>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</si>
  <si>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</si>
  <si>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</si>
  <si>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</si>
  <si>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</si>
  <si>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</si>
  <si>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</si>
  <si>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</si>
  <si>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</si>
  <si>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</si>
  <si>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</si>
  <si>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</si>
  <si>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</si>
  <si>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</si>
  <si>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</si>
  <si>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</si>
  <si>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</si>
  <si>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</si>
  <si>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</si>
  <si>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</si>
  <si>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</si>
  <si>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</si>
  <si>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</si>
  <si>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</si>
  <si>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</si>
  <si>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</si>
  <si>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</si>
  <si>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</si>
  <si>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</si>
  <si>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</si>
  <si>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</si>
  <si>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</si>
  <si>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</si>
  <si>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</si>
  <si>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</si>
  <si>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</si>
  <si>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</si>
  <si>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</si>
  <si>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</si>
  <si>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</si>
  <si>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</si>
  <si>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</si>
  <si>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</si>
  <si>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</si>
  <si>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</si>
  <si>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</si>
  <si>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</si>
  <si>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</si>
  <si>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</si>
  <si>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</si>
  <si>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</si>
  <si>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</si>
  <si>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</si>
  <si>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</si>
  <si>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</si>
  <si>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</si>
  <si>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</si>
  <si>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</si>
  <si>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</si>
  <si>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</si>
  <si>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</si>
  <si>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</si>
  <si>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</si>
  <si>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</si>
  <si>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</si>
  <si>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</si>
  <si>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</si>
  <si>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</si>
  <si>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</si>
  <si>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</si>
  <si>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</si>
  <si>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</si>
  <si>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</si>
  <si>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</si>
  <si>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</si>
  <si>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</si>
  <si>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</si>
  <si>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</si>
  <si>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</si>
  <si>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</si>
  <si>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</si>
  <si>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</si>
  <si>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</si>
  <si>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</si>
  <si>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</si>
  <si>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</si>
  <si>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</si>
  <si>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</si>
  <si>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</si>
  <si>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</si>
  <si>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</si>
  <si>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</si>
  <si>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</si>
  <si>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</si>
  <si>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</si>
  <si>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</si>
  <si>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</si>
  <si>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</si>
  <si>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</si>
  <si>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</si>
  <si>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</si>
  <si>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</si>
  <si>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</si>
  <si>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</si>
  <si>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</si>
  <si>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</si>
  <si>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</si>
  <si>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</si>
  <si>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</si>
  <si>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</si>
  <si>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</si>
  <si>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</si>
  <si>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</si>
  <si>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</si>
  <si>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</si>
  <si>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</si>
  <si>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</si>
  <si>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</si>
  <si>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</si>
  <si>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</si>
  <si>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</si>
  <si>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</si>
  <si>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</si>
  <si>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</si>
  <si>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</si>
  <si>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</si>
  <si>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</si>
  <si>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</si>
  <si>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</si>
  <si>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</si>
  <si>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</si>
  <si>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</si>
  <si>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</si>
  <si>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</si>
  <si>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</si>
  <si>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</si>
  <si>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</si>
  <si>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</si>
  <si>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</si>
  <si>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</si>
  <si>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</si>
  <si>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</si>
  <si>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</si>
  <si>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</si>
  <si>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</si>
  <si>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</si>
  <si>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</si>
  <si>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</si>
  <si>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</si>
  <si>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</si>
  <si>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</si>
  <si>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</si>
  <si>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</si>
  <si>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</si>
  <si>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</si>
  <si>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</si>
  <si>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</si>
  <si>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</si>
  <si>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</si>
  <si>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</si>
  <si>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</si>
  <si>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</si>
  <si>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</si>
  <si>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</si>
  <si>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</si>
  <si>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</si>
  <si>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</si>
  <si>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</si>
  <si>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</si>
  <si>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</si>
  <si>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</si>
  <si>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</si>
  <si>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</si>
  <si>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</si>
  <si>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</si>
  <si>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</si>
  <si>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</si>
  <si>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</si>
  <si>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</si>
  <si>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</si>
  <si>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</si>
  <si>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</si>
  <si>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</si>
  <si>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</si>
  <si>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</si>
  <si>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</si>
  <si>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</si>
  <si>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</si>
  <si>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</si>
  <si>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</si>
  <si>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</si>
  <si>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</si>
  <si>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</si>
  <si>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</si>
  <si>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</si>
  <si>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</si>
  <si>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</si>
  <si>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</si>
  <si>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</si>
  <si>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</si>
  <si>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</si>
  <si>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</si>
  <si>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</si>
  <si>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</si>
  <si>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</si>
  <si>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</si>
  <si>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</si>
  <si>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</si>
  <si>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</si>
  <si>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</si>
  <si>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</si>
  <si>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</si>
  <si>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</si>
  <si>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</si>
  <si>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</si>
  <si>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</si>
  <si>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</si>
  <si>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</si>
  <si>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</si>
  <si>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</si>
  <si>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</si>
  <si>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</si>
  <si>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</si>
  <si>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</si>
  <si>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</si>
  <si>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</si>
  <si>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</si>
  <si>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</si>
  <si>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</si>
  <si>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</si>
  <si>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</si>
  <si>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</si>
  <si>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</si>
  <si>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</si>
  <si>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</si>
  <si>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</si>
  <si>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</si>
  <si>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</si>
  <si>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</si>
  <si>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</si>
  <si>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</si>
  <si>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</si>
  <si>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</si>
  <si>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</si>
  <si>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</si>
  <si>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</si>
  <si>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</si>
  <si>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</si>
  <si>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</si>
  <si>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</si>
  <si>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</si>
  <si>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</si>
  <si>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</si>
  <si>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</si>
  <si>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</si>
  <si>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</si>
  <si>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</si>
  <si>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</si>
  <si>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</si>
  <si>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</si>
  <si>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</si>
  <si>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</si>
  <si>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</si>
  <si>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</si>
  <si>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</si>
  <si>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</si>
  <si>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</si>
  <si>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</si>
  <si>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</si>
  <si>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</si>
  <si>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</si>
  <si>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</si>
  <si>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</si>
  <si>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</si>
  <si>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</si>
  <si>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</si>
  <si>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</si>
  <si>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</si>
  <si>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</si>
  <si>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</si>
  <si>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</si>
  <si>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</si>
  <si>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</si>
  <si>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</si>
  <si>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</si>
  <si>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</si>
  <si>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</si>
  <si>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</si>
  <si>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</si>
  <si>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</si>
  <si>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</si>
  <si>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</si>
  <si>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</si>
  <si>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</si>
  <si>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</si>
  <si>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</si>
  <si>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</si>
  <si>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</si>
  <si>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</si>
  <si>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</si>
  <si>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</si>
  <si>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</si>
  <si>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</si>
  <si>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</si>
  <si>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</si>
  <si>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</si>
  <si>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</si>
  <si>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</si>
  <si>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</si>
  <si>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</si>
  <si>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</si>
  <si>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</si>
  <si>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</si>
  <si>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</si>
  <si>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</si>
  <si>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</si>
  <si>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</si>
  <si>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</si>
  <si>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</si>
  <si>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</si>
  <si>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</si>
  <si>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</si>
  <si>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</si>
  <si>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</si>
  <si>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</si>
  <si>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</si>
  <si>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</si>
  <si>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</si>
  <si>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</si>
  <si>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</si>
  <si>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</si>
  <si>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</si>
  <si>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</si>
  <si>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</si>
  <si>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</si>
  <si>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</si>
  <si>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</si>
  <si>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</si>
  <si>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</si>
  <si>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</si>
  <si>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</si>
  <si>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</si>
  <si>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</si>
  <si>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</si>
  <si>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</si>
  <si>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</si>
  <si>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</si>
  <si>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</si>
  <si>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</si>
  <si>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</si>
  <si>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</si>
  <si>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</si>
  <si>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</si>
  <si>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</si>
  <si>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</si>
  <si>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</si>
  <si>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</si>
  <si>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</si>
  <si>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</si>
  <si>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</si>
  <si>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</si>
  <si>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</si>
  <si>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</si>
  <si>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</si>
  <si>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</si>
  <si>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</si>
  <si>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</si>
  <si>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</si>
  <si>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</si>
  <si>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</si>
  <si>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</si>
  <si>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</si>
  <si>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</si>
  <si>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</si>
  <si>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</si>
  <si>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</si>
  <si>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</si>
  <si>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</si>
  <si>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</si>
  <si>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</si>
  <si>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</si>
  <si>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</si>
  <si>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</si>
  <si>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</si>
  <si>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</si>
  <si>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</si>
  <si>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</si>
  <si>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</si>
  <si>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</si>
  <si>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</si>
  <si>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</si>
  <si>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</si>
  <si>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</si>
  <si>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</si>
  <si>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</si>
  <si>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</si>
  <si>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</si>
  <si>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</si>
  <si>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</si>
  <si>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</si>
  <si>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</si>
  <si>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</si>
  <si>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</si>
  <si>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</si>
  <si>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</si>
  <si>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</si>
  <si>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</si>
  <si>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</si>
  <si>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</si>
  <si>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</si>
  <si>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</si>
  <si>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</si>
  <si>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</si>
  <si>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</si>
  <si>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</si>
  <si>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</si>
  <si>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</si>
  <si>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</si>
  <si>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</si>
  <si>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</si>
  <si>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</si>
  <si>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</si>
  <si>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</si>
  <si>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</si>
  <si>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</si>
  <si>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</si>
  <si>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</si>
  <si>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</si>
  <si>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</si>
  <si>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</si>
  <si>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</si>
  <si>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</si>
  <si>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</si>
  <si>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</si>
  <si>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</si>
  <si>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</si>
  <si>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</si>
  <si>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</si>
  <si>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</si>
  <si>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</si>
  <si>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</si>
  <si>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</si>
  <si>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</si>
  <si>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</si>
  <si>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</si>
  <si>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</si>
  <si>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</si>
  <si>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</si>
  <si>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</si>
  <si>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</si>
  <si>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</si>
  <si>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</si>
  <si>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</si>
  <si>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</si>
  <si>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</si>
  <si>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</si>
  <si>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</si>
  <si>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</si>
  <si>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</si>
  <si>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</si>
  <si>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</si>
  <si>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</si>
  <si>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</si>
  <si>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</si>
  <si>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</si>
  <si>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</si>
  <si>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</si>
  <si>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</si>
  <si>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</si>
  <si>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</si>
  <si>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</si>
  <si>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</si>
  <si>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</si>
  <si>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</si>
  <si>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</si>
  <si>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</si>
  <si>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</si>
  <si>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</si>
  <si>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</si>
  <si>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</si>
  <si>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</si>
  <si>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</si>
  <si>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</si>
  <si>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</si>
  <si>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</si>
  <si>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</si>
  <si>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</si>
  <si>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</si>
  <si>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</si>
  <si>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</si>
  <si>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</si>
  <si>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</si>
  <si>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</si>
  <si>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</si>
  <si>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</si>
  <si>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</si>
  <si>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</si>
  <si>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</si>
  <si>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</si>
  <si>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</si>
  <si>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</si>
  <si>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</si>
  <si>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</si>
  <si>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</si>
  <si>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</si>
  <si>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</si>
  <si>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</si>
  <si>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</si>
  <si>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</si>
  <si>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</si>
  <si>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</si>
  <si>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</si>
  <si>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</si>
  <si>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</si>
  <si>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</si>
  <si>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</si>
  <si>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</si>
  <si>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</si>
  <si>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</si>
  <si>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</si>
  <si>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</si>
  <si>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</si>
  <si>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</si>
  <si>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</si>
  <si>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</si>
  <si>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</si>
  <si>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</si>
  <si>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</si>
  <si>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</si>
  <si>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</si>
  <si>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</si>
  <si>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</si>
  <si>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</si>
  <si>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</si>
  <si>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</si>
  <si>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</si>
  <si>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</si>
  <si>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</si>
  <si>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</si>
  <si>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</si>
  <si>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</si>
  <si>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</si>
  <si>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</si>
  <si>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</si>
  <si>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</si>
  <si>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</si>
  <si>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</si>
  <si>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</si>
  <si>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</si>
  <si>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</si>
  <si>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</si>
  <si>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</si>
  <si>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</si>
  <si>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</si>
  <si>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</si>
  <si>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</si>
  <si>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</si>
  <si>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</si>
  <si>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</si>
  <si>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</si>
  <si>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</si>
  <si>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</si>
  <si>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</si>
  <si>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</si>
  <si>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</si>
  <si>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</si>
  <si>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</si>
  <si>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</si>
  <si>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</si>
  <si>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</si>
  <si>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</si>
  <si>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</si>
  <si>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</si>
  <si>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</si>
  <si>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</si>
  <si>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</si>
  <si>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</si>
  <si>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</si>
  <si>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</si>
  <si>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</si>
  <si>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</si>
  <si>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</si>
  <si>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</si>
  <si>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</si>
  <si>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</si>
  <si>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</si>
  <si>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</si>
  <si>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</si>
  <si>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</si>
  <si>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</si>
  <si>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</si>
  <si>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</si>
  <si>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</si>
  <si>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</si>
  <si>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</si>
  <si>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</si>
  <si>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</si>
  <si>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</si>
  <si>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</si>
  <si>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</si>
  <si>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</si>
  <si>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</si>
  <si>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</si>
  <si>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</si>
  <si>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</si>
  <si>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</si>
  <si>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</si>
  <si>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</si>
  <si>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</si>
  <si>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</si>
  <si>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</si>
  <si>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</si>
  <si>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</si>
  <si>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</si>
  <si>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</si>
  <si>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</si>
  <si>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</si>
  <si>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</si>
  <si>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</si>
  <si>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</si>
  <si>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</si>
  <si>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</si>
  <si>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</si>
  <si>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</si>
  <si>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</si>
  <si>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</si>
  <si>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</si>
  <si>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</si>
  <si>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</si>
  <si>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</si>
  <si>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</si>
  <si>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</si>
  <si>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</si>
  <si>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</si>
  <si>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</si>
  <si>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</si>
  <si>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</si>
  <si>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</si>
  <si>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</si>
  <si>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</si>
  <si>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</si>
  <si>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</si>
  <si>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</si>
  <si>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</si>
  <si>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</si>
  <si>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</si>
  <si>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</si>
  <si>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</si>
  <si>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</si>
  <si>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</si>
  <si>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</si>
  <si>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</si>
  <si>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</si>
  <si>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</si>
  <si>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</si>
  <si>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</si>
  <si>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</si>
  <si>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</si>
  <si>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</si>
  <si>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</si>
  <si>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</si>
  <si>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</si>
  <si>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</si>
  <si>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</si>
  <si>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</si>
  <si>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</si>
  <si>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</si>
  <si>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</si>
  <si>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</si>
  <si>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</si>
  <si>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</si>
  <si>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</si>
  <si>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</si>
  <si>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</si>
  <si>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</si>
  <si>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</si>
  <si>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</si>
  <si>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</si>
  <si>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</si>
  <si>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</si>
  <si>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</si>
  <si>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</si>
  <si>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</si>
  <si>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</si>
  <si>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</si>
  <si>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</si>
  <si>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</si>
  <si>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</si>
  <si>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</si>
  <si>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</si>
  <si>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</si>
  <si>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</si>
  <si>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</si>
  <si>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</si>
  <si>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</si>
  <si>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</si>
  <si>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</si>
  <si>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</si>
  <si>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</si>
  <si>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</si>
  <si>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</si>
  <si>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</si>
  <si>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</si>
  <si>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</si>
  <si>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</si>
  <si>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</si>
  <si>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</si>
  <si>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</si>
  <si>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</si>
  <si>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</si>
  <si>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</si>
  <si>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</si>
  <si>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</si>
  <si>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</si>
  <si>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</si>
  <si>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</si>
  <si>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</si>
  <si>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</si>
  <si>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</si>
  <si>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</si>
  <si>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</si>
  <si>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</si>
  <si>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</si>
  <si>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</si>
  <si>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</si>
  <si>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</si>
  <si>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</si>
  <si>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</si>
  <si>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</si>
  <si>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</si>
  <si>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</si>
  <si>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</si>
  <si>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</si>
  <si>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</si>
  <si>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</si>
  <si>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</si>
  <si>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</si>
  <si>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</si>
  <si>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</si>
  <si>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</si>
  <si>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</si>
  <si>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</si>
  <si>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</si>
  <si>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</si>
  <si>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</si>
  <si>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</si>
  <si>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</si>
  <si>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</si>
  <si>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</si>
  <si>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</si>
  <si>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</si>
  <si>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</si>
  <si>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</si>
  <si>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</si>
  <si>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</si>
  <si>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</si>
  <si>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</si>
  <si>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</si>
  <si>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</si>
  <si>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</si>
  <si>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</si>
  <si>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</si>
  <si>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</si>
  <si>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</si>
  <si>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</si>
  <si>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</si>
  <si>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</si>
  <si>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</si>
  <si>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</si>
  <si>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</si>
  <si>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</si>
  <si>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</si>
  <si>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</si>
  <si>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</si>
  <si>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</si>
  <si>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</si>
  <si>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</si>
  <si>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</si>
  <si>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</si>
  <si>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</si>
  <si>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</si>
  <si>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</si>
  <si>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</si>
  <si>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</si>
  <si>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</si>
  <si>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</si>
  <si>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</si>
  <si>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</si>
  <si>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</si>
  <si>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</si>
  <si>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</si>
  <si>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</si>
  <si>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</si>
  <si>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</si>
  <si>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</si>
  <si>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</si>
  <si>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</si>
  <si>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</si>
  <si>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</si>
  <si>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</si>
  <si>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</si>
  <si>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</si>
  <si>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</si>
  <si>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</si>
  <si>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</si>
  <si>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</si>
  <si>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</si>
  <si>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</si>
  <si>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</si>
  <si>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</si>
  <si>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</si>
  <si>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</si>
  <si>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</si>
  <si>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</si>
  <si>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</si>
  <si>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</si>
  <si>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</si>
  <si>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</si>
  <si>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</si>
  <si>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</si>
  <si>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</si>
  <si>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</si>
  <si>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</si>
  <si>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</si>
  <si>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</si>
  <si>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</si>
  <si>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</si>
  <si>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</si>
  <si>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</si>
  <si>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</si>
  <si>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</si>
  <si>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</si>
  <si>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</si>
  <si>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</si>
  <si>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</si>
  <si>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</si>
  <si>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</si>
  <si>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</si>
  <si>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</si>
  <si>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</si>
  <si>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</si>
  <si>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</si>
  <si>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</si>
  <si>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</si>
  <si>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</si>
  <si>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</si>
  <si>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</si>
  <si>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</si>
  <si>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</si>
  <si>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</si>
  <si>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</si>
  <si>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</si>
  <si>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</si>
  <si>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</si>
  <si>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</si>
  <si>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</si>
  <si>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</si>
  <si>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</si>
  <si>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</si>
  <si>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</si>
  <si>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</si>
  <si>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</si>
  <si>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</si>
  <si>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</si>
  <si>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</si>
  <si>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</si>
  <si>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</si>
  <si>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</si>
  <si>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</si>
  <si>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</si>
  <si>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</si>
  <si>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</si>
  <si>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</si>
  <si>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</si>
  <si>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</si>
  <si>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</si>
  <si>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</si>
  <si>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</si>
  <si>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</si>
  <si>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</si>
  <si>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</si>
  <si>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</si>
  <si>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</si>
  <si>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</si>
  <si>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</si>
  <si>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</si>
  <si>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</si>
  <si>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</si>
  <si>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</si>
  <si>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</si>
  <si>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</si>
  <si>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</si>
  <si>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</si>
  <si>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</si>
  <si>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</si>
  <si>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</si>
  <si>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</si>
  <si>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</si>
  <si>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</si>
  <si>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</si>
  <si>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</si>
  <si>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</si>
  <si>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</si>
  <si>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</si>
  <si>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</si>
  <si>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</si>
  <si>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</si>
  <si>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</si>
  <si>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</si>
  <si>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</si>
  <si>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</si>
  <si>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</si>
  <si>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</si>
  <si>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</si>
  <si>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</si>
  <si>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</si>
  <si>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</si>
  <si>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</si>
  <si>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</si>
  <si>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</si>
  <si>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</si>
  <si>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</si>
  <si>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</si>
  <si>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</si>
  <si>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</si>
  <si>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</si>
  <si>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</si>
  <si>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</si>
  <si>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</si>
  <si>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</si>
  <si>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</si>
  <si>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</si>
  <si>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</si>
  <si>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</si>
  <si>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</si>
  <si>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</si>
  <si>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</si>
  <si>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</si>
  <si>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</si>
  <si>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</si>
  <si>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</si>
  <si>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</si>
  <si>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</si>
  <si>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</si>
  <si>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</si>
  <si>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</si>
  <si>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</si>
  <si>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</si>
  <si>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</si>
  <si>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</si>
  <si>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</si>
  <si>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</si>
  <si>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</si>
  <si>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</si>
  <si>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</si>
  <si>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</si>
  <si>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</si>
  <si>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</si>
  <si>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</si>
  <si>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</si>
  <si>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</si>
  <si>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</si>
  <si>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</si>
  <si>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</si>
  <si>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</si>
  <si>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</si>
  <si>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</si>
  <si>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</si>
  <si>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</si>
  <si>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</si>
  <si>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</si>
  <si>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</si>
  <si>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</si>
  <si>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</si>
  <si>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</si>
  <si>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</si>
  <si>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</si>
  <si>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</si>
  <si>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</si>
  <si>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</si>
  <si>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</si>
  <si>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</si>
  <si>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</si>
  <si>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</si>
  <si>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</si>
  <si>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</si>
  <si>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</si>
  <si>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</si>
  <si>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</si>
  <si>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</si>
  <si>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</si>
  <si>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</si>
  <si>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</si>
  <si>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</si>
  <si>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</si>
  <si>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</si>
  <si>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</si>
  <si>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</si>
  <si>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</si>
  <si>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</si>
  <si>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</si>
  <si>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</si>
  <si>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</si>
  <si>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</si>
  <si>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</si>
  <si>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</si>
  <si>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</si>
  <si>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</si>
  <si>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</si>
  <si>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</si>
  <si>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</si>
  <si>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</si>
  <si>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</si>
  <si>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</si>
  <si>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</si>
  <si>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</si>
  <si>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</si>
  <si>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</si>
  <si>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</si>
  <si>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</si>
  <si>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</si>
  <si>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</si>
  <si>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</si>
  <si>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</si>
  <si>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</si>
  <si>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</si>
  <si>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</si>
  <si>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</si>
  <si>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</si>
  <si>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</si>
  <si>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</si>
  <si>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</si>
  <si>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</si>
  <si>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</si>
  <si>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</si>
  <si>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</si>
  <si>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</si>
  <si>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</si>
  <si>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</si>
  <si>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</si>
  <si>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</si>
  <si>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</si>
  <si>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</si>
  <si>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</si>
  <si>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</si>
  <si>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</si>
  <si>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</si>
  <si>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</si>
  <si>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</si>
  <si>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</si>
  <si>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</si>
  <si>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</si>
  <si>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</si>
  <si>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</si>
  <si>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</si>
  <si>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</si>
  <si>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</si>
  <si>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</si>
  <si>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</si>
  <si>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</si>
  <si>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</si>
  <si>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</si>
  <si>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</si>
  <si>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</si>
  <si>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</si>
  <si>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</si>
  <si>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</si>
  <si>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</si>
  <si>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</si>
  <si>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</si>
  <si>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</si>
  <si>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</si>
  <si>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</si>
  <si>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</si>
  <si>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</si>
  <si>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</si>
  <si>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</si>
  <si>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</si>
  <si>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</si>
  <si>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</si>
  <si>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</si>
  <si>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</si>
  <si>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</si>
  <si>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</si>
  <si>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</si>
  <si>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</si>
  <si>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</si>
  <si>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</si>
  <si>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</si>
  <si>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</si>
  <si>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</si>
  <si>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</si>
  <si>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</si>
  <si>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</si>
  <si>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</si>
  <si>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</si>
  <si>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</si>
  <si>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</si>
  <si>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</si>
  <si>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</si>
  <si>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</si>
  <si>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</si>
  <si>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</si>
  <si>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</si>
  <si>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</si>
  <si>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</si>
  <si>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</si>
  <si>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</si>
  <si>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</si>
  <si>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</si>
  <si>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</si>
  <si>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</si>
  <si>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</si>
  <si>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</si>
  <si>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</si>
  <si>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</si>
  <si>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</si>
  <si>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</si>
  <si>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</si>
  <si>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</si>
  <si>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</si>
  <si>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</si>
  <si>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</si>
  <si>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</si>
  <si>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</si>
  <si>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</si>
  <si>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</si>
  <si>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</si>
  <si>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</si>
  <si>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</si>
  <si>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</si>
  <si>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</si>
  <si>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</si>
  <si>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</si>
  <si>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</si>
  <si>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</si>
  <si>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</si>
  <si>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</si>
  <si>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</si>
  <si>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</si>
  <si>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</si>
  <si>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</si>
  <si>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</si>
  <si>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</si>
  <si>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</si>
  <si>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</si>
  <si>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</si>
  <si>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</si>
  <si>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</si>
  <si>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</si>
  <si>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</si>
  <si>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</si>
  <si>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</si>
  <si>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</si>
  <si>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</si>
  <si>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</si>
  <si>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</si>
  <si>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</si>
  <si>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</si>
  <si>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</si>
  <si>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</si>
  <si>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</si>
  <si>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</si>
  <si>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</si>
  <si>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</si>
  <si>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</si>
  <si>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</si>
  <si>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</si>
  <si>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</si>
  <si>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</si>
  <si>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</si>
  <si>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</si>
  <si>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</si>
  <si>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</si>
  <si>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</si>
  <si>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</si>
  <si>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</si>
  <si>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</si>
  <si>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</si>
  <si>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</si>
  <si>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</si>
  <si>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</si>
  <si>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</si>
  <si>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</si>
  <si>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</si>
  <si>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</si>
  <si>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</si>
  <si>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</si>
  <si>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</si>
  <si>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</si>
  <si>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</si>
  <si>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</si>
  <si>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</si>
  <si>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</si>
  <si>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</si>
  <si>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</si>
  <si>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</si>
  <si>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</si>
  <si>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</si>
  <si>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</si>
  <si>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</si>
  <si>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</si>
  <si>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</si>
  <si>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</si>
  <si>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</si>
  <si>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</si>
  <si>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</si>
  <si>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</si>
  <si>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</si>
  <si>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</si>
  <si>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</si>
  <si>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</si>
  <si>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</si>
  <si>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</si>
  <si>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</si>
  <si>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</si>
  <si>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</si>
  <si>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</si>
  <si>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</si>
  <si>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</si>
  <si>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</si>
  <si>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</si>
  <si>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</si>
  <si>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</si>
  <si>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</si>
  <si>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</si>
  <si>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</si>
  <si>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</si>
  <si>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</si>
  <si>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</si>
  <si>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</si>
  <si>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</si>
  <si>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</si>
  <si>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</si>
  <si>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</si>
  <si>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</si>
  <si>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</si>
  <si>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</si>
  <si>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</si>
  <si>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</si>
  <si>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</si>
  <si>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</si>
  <si>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</si>
  <si>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</si>
  <si>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</si>
  <si>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</si>
  <si>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</si>
  <si>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</si>
  <si>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</si>
  <si>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</si>
  <si>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</si>
  <si>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</si>
  <si>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</si>
  <si>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</si>
  <si>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</si>
  <si>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</si>
  <si>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</si>
  <si>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</si>
  <si>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</si>
  <si>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</si>
  <si>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</si>
  <si>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</si>
  <si>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</si>
  <si>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</si>
  <si>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</si>
  <si>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</si>
  <si>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</si>
  <si>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</si>
  <si>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</si>
  <si>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</si>
  <si>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</si>
  <si>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</si>
  <si>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</si>
  <si>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</si>
  <si>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</si>
  <si>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</si>
  <si>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</si>
  <si>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</si>
  <si>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</si>
  <si>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</si>
  <si>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</si>
  <si>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</si>
  <si>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</si>
  <si>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</si>
  <si>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</si>
  <si>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</si>
  <si>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</si>
  <si>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</si>
  <si>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</si>
  <si>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</si>
  <si>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</si>
  <si>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</si>
  <si>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</si>
  <si>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</si>
  <si>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</si>
  <si>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</si>
  <si>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</si>
  <si>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</si>
  <si>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</si>
  <si>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</si>
  <si>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</si>
  <si>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</si>
  <si>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</si>
  <si>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</si>
  <si>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</si>
  <si>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</si>
  <si>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</si>
  <si>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</si>
  <si>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</si>
  <si>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</si>
  <si>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</si>
  <si>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</si>
  <si>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</si>
  <si>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</si>
  <si>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</si>
  <si>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</si>
  <si>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</si>
  <si>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</si>
  <si>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</si>
  <si>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</si>
  <si>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</si>
  <si>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</si>
  <si>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</si>
  <si>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</si>
  <si>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</si>
  <si>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</si>
  <si>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</si>
  <si>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</si>
  <si>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</si>
  <si>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</si>
  <si>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</si>
  <si>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</si>
  <si>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</si>
  <si>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</si>
  <si>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</si>
  <si>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</si>
  <si>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</si>
  <si>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</si>
  <si>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</si>
  <si>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</si>
  <si>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</si>
  <si>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</si>
  <si>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</si>
  <si>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</si>
  <si>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</si>
  <si>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</si>
  <si>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</si>
  <si>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</si>
  <si>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</si>
  <si>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</si>
  <si>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</si>
  <si>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</si>
  <si>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</si>
  <si>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</si>
  <si>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</si>
  <si>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</si>
  <si>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</si>
  <si>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</si>
  <si>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</si>
  <si>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</si>
  <si>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</si>
  <si>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</si>
  <si>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</si>
  <si>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</si>
  <si>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</si>
  <si>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</si>
  <si>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</si>
  <si>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</si>
  <si>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</si>
  <si>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</si>
  <si>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</si>
  <si>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</si>
  <si>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</si>
  <si>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</si>
  <si>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</si>
  <si>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</si>
  <si>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</si>
  <si>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</si>
  <si>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</si>
  <si>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</si>
  <si>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</si>
  <si>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</si>
  <si>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</si>
  <si>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</si>
  <si>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</si>
  <si>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</si>
  <si>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</si>
  <si>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</si>
  <si>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</si>
  <si>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</si>
  <si>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</si>
  <si>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</si>
  <si>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</si>
  <si>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</si>
  <si>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</si>
  <si>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</si>
  <si>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</si>
  <si>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</si>
  <si>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</si>
  <si>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</si>
  <si>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</si>
  <si>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</si>
  <si>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</si>
  <si>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</si>
  <si>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</si>
  <si>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</si>
  <si>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</si>
  <si>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</si>
  <si>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</si>
  <si>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</si>
  <si>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</si>
  <si>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</si>
  <si>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</si>
  <si>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</si>
  <si>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</si>
  <si>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</si>
  <si>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</si>
  <si>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</si>
  <si>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</si>
  <si>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</si>
  <si>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</si>
  <si>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</si>
  <si>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</si>
  <si>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</si>
  <si>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</si>
  <si>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</si>
  <si>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</si>
  <si>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</si>
  <si>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</si>
  <si>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</si>
  <si>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</si>
  <si>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</si>
  <si>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</si>
  <si>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</si>
  <si>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</si>
  <si>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</si>
  <si>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</si>
  <si>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</si>
  <si>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</si>
  <si>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</si>
  <si>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</si>
  <si>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</si>
  <si>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</si>
  <si>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</si>
  <si>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</si>
  <si>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</si>
  <si>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</si>
  <si>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</si>
  <si>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</si>
  <si>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</si>
  <si>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</si>
  <si>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</si>
  <si>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</si>
  <si>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</si>
  <si>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</si>
  <si>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</si>
  <si>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</si>
  <si>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</si>
  <si>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</si>
  <si>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</si>
  <si>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</si>
  <si>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</si>
  <si>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</si>
  <si>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</si>
  <si>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</si>
  <si>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</si>
  <si>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</si>
  <si>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</si>
  <si>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</si>
  <si>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</si>
  <si>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</si>
  <si>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</si>
  <si>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</si>
  <si>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</si>
  <si>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</si>
  <si>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</si>
  <si>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</si>
  <si>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</si>
  <si>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</si>
  <si>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</si>
  <si>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</si>
  <si>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</si>
  <si>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</si>
  <si>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</si>
  <si>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</si>
  <si>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</si>
  <si>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</si>
  <si>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</si>
  <si>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</si>
  <si>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</si>
  <si>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</si>
  <si>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</si>
  <si>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</si>
  <si>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</si>
  <si>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</si>
  <si>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</si>
  <si>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</si>
  <si>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</si>
  <si>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</si>
  <si>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</si>
  <si>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</si>
  <si>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</si>
  <si>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</si>
  <si>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</si>
  <si>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</si>
  <si>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</si>
  <si>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</si>
  <si>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</si>
  <si>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</si>
  <si>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</si>
  <si>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</si>
  <si>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</si>
  <si>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</si>
  <si>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</si>
  <si>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</si>
  <si>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</si>
  <si>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</si>
  <si>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</si>
  <si>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</si>
  <si>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</si>
  <si>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</si>
  <si>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</si>
  <si>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</si>
  <si>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</si>
  <si>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</si>
  <si>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</si>
  <si>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</si>
  <si>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</si>
  <si>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</si>
  <si>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</si>
  <si>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</si>
  <si>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</si>
  <si>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</si>
  <si>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</si>
  <si>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</si>
  <si>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</si>
  <si>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</si>
  <si>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</si>
  <si>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</si>
  <si>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</si>
  <si>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</si>
  <si>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</si>
  <si>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</si>
  <si>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</si>
  <si>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</si>
  <si>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</si>
  <si>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</si>
  <si>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</si>
  <si>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</si>
  <si>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</si>
  <si>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</si>
  <si>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</si>
  <si>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</si>
  <si>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</si>
  <si>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</si>
  <si>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</si>
  <si>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</si>
  <si>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</si>
  <si>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</si>
  <si>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</si>
  <si>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</si>
  <si>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</si>
  <si>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</si>
  <si>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</si>
  <si>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</si>
  <si>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</si>
  <si>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</si>
  <si>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</si>
  <si>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</si>
  <si>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</si>
  <si>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</si>
  <si>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</si>
  <si>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</si>
  <si>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</si>
  <si>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</si>
  <si>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</si>
  <si>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</si>
  <si>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</si>
  <si>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</si>
  <si>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</si>
  <si>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</si>
  <si>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</si>
  <si>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</si>
  <si>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</si>
  <si>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</si>
  <si>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</si>
  <si>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</si>
  <si>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</si>
  <si>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</si>
  <si>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</si>
  <si>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</si>
  <si>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</si>
  <si>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</si>
  <si>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</si>
  <si>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</si>
  <si>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</si>
  <si>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</si>
  <si>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</si>
  <si>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</si>
  <si>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</si>
  <si>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</si>
  <si>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</si>
  <si>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</si>
  <si>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</si>
  <si>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</si>
  <si>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</si>
  <si>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</si>
  <si>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</si>
  <si>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</si>
  <si>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</si>
  <si>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</si>
  <si>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</si>
  <si>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</si>
  <si>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</si>
  <si>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</si>
  <si>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</si>
  <si>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</si>
  <si>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</si>
  <si>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</si>
  <si>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</si>
  <si>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</si>
  <si>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</si>
  <si>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</si>
  <si>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</si>
  <si>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</si>
  <si>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</si>
  <si>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</si>
  <si>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</si>
  <si>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</si>
  <si>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</si>
  <si>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</si>
  <si>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</si>
  <si>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</si>
  <si>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</si>
  <si>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</si>
  <si>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</si>
  <si>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</si>
  <si>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</si>
  <si>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</si>
  <si>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</si>
  <si>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</si>
  <si>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</si>
  <si>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</si>
  <si>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</si>
  <si>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</si>
  <si>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</si>
  <si>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</si>
  <si>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</si>
  <si>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</si>
  <si>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</si>
  <si>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</si>
  <si>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</si>
  <si>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</si>
  <si>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</si>
  <si>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</si>
  <si>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</si>
  <si>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</si>
  <si>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</si>
  <si>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</si>
  <si>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</si>
  <si>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</si>
  <si>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</si>
  <si>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</si>
  <si>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</si>
  <si>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</si>
  <si>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</si>
  <si>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</si>
  <si>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</si>
  <si>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</si>
  <si>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</si>
  <si>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</si>
  <si>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</si>
  <si>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</si>
  <si>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</si>
  <si>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</si>
  <si>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</si>
  <si>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</si>
  <si>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</si>
  <si>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</si>
  <si>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</si>
  <si>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</si>
  <si>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</si>
  <si>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</si>
  <si>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</si>
  <si>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</si>
  <si>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</si>
  <si>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</si>
  <si>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</si>
  <si>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</si>
  <si>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</si>
  <si>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</si>
  <si>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</si>
  <si>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</si>
  <si>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</si>
  <si>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</si>
  <si>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</si>
  <si>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</si>
  <si>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</si>
  <si>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</si>
  <si>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</si>
  <si>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</si>
  <si>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</si>
  <si>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</si>
  <si>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</si>
  <si>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</si>
  <si>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</si>
  <si>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</si>
  <si>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</si>
  <si>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</si>
  <si>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</si>
  <si>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</si>
  <si>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</si>
  <si>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</si>
  <si>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</si>
  <si>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</si>
  <si>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</si>
  <si>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</si>
  <si>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</si>
  <si>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</si>
  <si>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</si>
  <si>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</si>
  <si>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</si>
  <si>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</si>
  <si>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</si>
  <si>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</si>
  <si>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</si>
  <si>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</si>
  <si>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</si>
  <si>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</si>
  <si>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</si>
  <si>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</si>
  <si>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</si>
  <si>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</si>
  <si>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</si>
  <si>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</si>
  <si>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</si>
  <si>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</si>
  <si>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</si>
  <si>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</si>
  <si>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</si>
  <si>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</si>
  <si>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</si>
  <si>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</si>
  <si>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</si>
  <si>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</si>
  <si>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</si>
  <si>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</si>
  <si>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</si>
  <si>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</si>
  <si>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</si>
  <si>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</si>
  <si>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</si>
  <si>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</si>
  <si>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</si>
  <si>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</si>
  <si>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</si>
  <si>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</si>
  <si>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</si>
  <si>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</si>
  <si>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</si>
  <si>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</si>
  <si>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</si>
  <si>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</si>
  <si>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</si>
  <si>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</si>
  <si>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</si>
  <si>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</si>
  <si>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</si>
  <si>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</si>
  <si>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</si>
  <si>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</si>
  <si>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</si>
  <si>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</si>
  <si>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</si>
  <si>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</si>
  <si>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</si>
  <si>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</si>
  <si>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</si>
  <si>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</si>
  <si>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</si>
  <si>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</si>
  <si>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</si>
  <si>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</si>
  <si>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</si>
  <si>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</si>
  <si>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</si>
  <si>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</si>
  <si>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</si>
  <si>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</si>
  <si>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</si>
  <si>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</si>
  <si>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</si>
  <si>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</si>
  <si>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</si>
  <si>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</si>
  <si>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</si>
  <si>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</si>
  <si>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</si>
  <si>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</si>
  <si>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</si>
  <si>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</si>
  <si>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</si>
  <si>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</si>
  <si>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</si>
  <si>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</si>
  <si>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</si>
  <si>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</si>
  <si>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</si>
  <si>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</si>
  <si>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</si>
  <si>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</si>
  <si>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</si>
  <si>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</si>
  <si>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</si>
  <si>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</si>
  <si>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</si>
  <si>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</si>
  <si>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</si>
  <si>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</si>
  <si>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</si>
  <si>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</si>
  <si>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</si>
  <si>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</si>
  <si>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</si>
  <si>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</si>
  <si>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</si>
  <si>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</si>
  <si>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</si>
  <si>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</si>
  <si>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</si>
  <si>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</si>
  <si>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</si>
  <si>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</si>
  <si>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</si>
  <si>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</si>
  <si>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</si>
  <si>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</si>
  <si>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</si>
  <si>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</si>
  <si>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</si>
  <si>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</si>
  <si>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</si>
  <si>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</si>
  <si>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</si>
  <si>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</si>
  <si>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</si>
  <si>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</si>
  <si>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</si>
  <si>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</si>
  <si>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</si>
  <si>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</si>
  <si>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</si>
  <si>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</si>
  <si>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</si>
  <si>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</si>
  <si>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</si>
  <si>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</si>
  <si>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</si>
  <si>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</si>
  <si>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</si>
  <si>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</si>
  <si>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</si>
  <si>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</si>
  <si>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</si>
  <si>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</si>
  <si>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</si>
  <si>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</si>
  <si>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</si>
  <si>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</si>
  <si>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</si>
  <si>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</si>
  <si>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</si>
  <si>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</si>
  <si>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</si>
  <si>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</si>
  <si>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</si>
  <si>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</si>
  <si>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</si>
  <si>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</si>
  <si>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</si>
  <si>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</si>
  <si>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</si>
  <si>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</si>
  <si>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</si>
  <si>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</si>
  <si>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</si>
  <si>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</si>
  <si>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</si>
  <si>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</si>
  <si>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</si>
  <si>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</si>
  <si>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</si>
  <si>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</si>
  <si>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</si>
  <si>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</si>
  <si>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</si>
  <si>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</si>
  <si>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</si>
  <si>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</si>
  <si>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</si>
  <si>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</si>
  <si>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</si>
  <si>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</si>
  <si>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</si>
  <si>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</si>
  <si>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</si>
  <si>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</si>
  <si>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</si>
  <si>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</si>
  <si>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</si>
  <si>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</si>
  <si>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</si>
  <si>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</si>
  <si>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</si>
  <si>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</si>
  <si>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</si>
  <si>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</si>
  <si>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</si>
  <si>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</si>
  <si>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</si>
  <si>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</si>
  <si>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</si>
  <si>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</si>
  <si>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</si>
  <si>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</si>
  <si>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</si>
  <si>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</si>
  <si>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</si>
  <si>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</si>
  <si>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</si>
  <si>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</si>
  <si>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</si>
  <si>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</si>
  <si>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</si>
  <si>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</si>
  <si>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</si>
  <si>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</si>
  <si>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</si>
  <si>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</si>
  <si>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</si>
  <si>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</si>
  <si>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</si>
  <si>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</si>
  <si>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</si>
  <si>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</si>
  <si>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</si>
  <si>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</si>
  <si>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</si>
  <si>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</si>
  <si>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</si>
  <si>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</si>
  <si>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</si>
  <si>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</si>
  <si>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</si>
  <si>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</si>
  <si>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</si>
  <si>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</si>
  <si>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</si>
  <si>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</si>
  <si>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</si>
  <si>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</si>
  <si>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</si>
  <si>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</si>
  <si>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</si>
  <si>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</si>
  <si>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</si>
  <si>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</si>
  <si>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</si>
  <si>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</si>
  <si>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</si>
  <si>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</si>
  <si>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</si>
  <si>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</si>
  <si>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</si>
  <si>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</si>
  <si>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</si>
  <si>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</si>
  <si>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</si>
  <si>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</si>
  <si>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</si>
  <si>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</si>
  <si>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</si>
  <si>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</si>
  <si>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</si>
  <si>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</si>
  <si>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</si>
  <si>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</si>
  <si>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</si>
  <si>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</si>
  <si>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</si>
  <si>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</si>
  <si>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</si>
  <si>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</si>
  <si>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</si>
  <si>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</si>
  <si>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</si>
  <si>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</si>
  <si>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</si>
  <si>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</si>
  <si>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</si>
  <si>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</si>
  <si>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</si>
  <si>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</si>
  <si>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</si>
  <si>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</si>
  <si>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</si>
  <si>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</si>
  <si>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</si>
  <si>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</si>
  <si>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</si>
  <si>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</si>
  <si>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</si>
  <si>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</si>
  <si>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</si>
  <si>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</si>
  <si>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</si>
  <si>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</si>
  <si>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</si>
  <si>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</si>
  <si>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</si>
  <si>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</si>
  <si>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</si>
  <si>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</si>
  <si>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</si>
  <si>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</si>
  <si>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</si>
  <si>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</si>
  <si>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</si>
  <si>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</si>
  <si>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</si>
  <si>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</si>
  <si>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</si>
  <si>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</si>
  <si>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</si>
  <si>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</si>
  <si>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</si>
  <si>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</si>
  <si>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</si>
  <si>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</si>
  <si>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</si>
  <si>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</si>
  <si>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</si>
  <si>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</si>
  <si>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</si>
  <si>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</si>
  <si>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</si>
  <si>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</si>
  <si>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</si>
  <si>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</si>
  <si>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</si>
  <si>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</si>
  <si>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</si>
  <si>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</si>
  <si>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</si>
  <si>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</si>
  <si>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</si>
  <si>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</si>
  <si>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</si>
  <si>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</si>
  <si>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</si>
  <si>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</si>
  <si>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</si>
  <si>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</si>
  <si>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</si>
  <si>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</si>
  <si>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</si>
  <si>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</si>
  <si>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</si>
  <si>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</si>
  <si>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</si>
  <si>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</si>
  <si>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</si>
  <si>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</si>
  <si>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</si>
  <si>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</si>
  <si>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</si>
  <si>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</si>
  <si>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</si>
  <si>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</si>
  <si>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</si>
  <si>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</si>
  <si>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</si>
  <si>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</si>
  <si>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</si>
  <si>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</si>
  <si>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</si>
  <si>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</si>
  <si>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</si>
  <si>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</si>
  <si>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</si>
  <si>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</si>
  <si>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</si>
  <si>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</si>
  <si>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</si>
  <si>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</si>
  <si>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</si>
  <si>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</si>
  <si>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</si>
  <si>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</si>
  <si>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</si>
  <si>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</si>
  <si>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</si>
  <si>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</si>
  <si>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</si>
  <si>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</si>
  <si>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</si>
  <si>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</si>
  <si>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</si>
  <si>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</si>
  <si>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</si>
  <si>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</si>
  <si>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</si>
  <si>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</si>
  <si>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</si>
  <si>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</si>
  <si>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</si>
  <si>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</si>
  <si>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</si>
  <si>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</si>
  <si>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</si>
  <si>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</si>
  <si>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</si>
  <si>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</si>
  <si>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</si>
  <si>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</si>
  <si>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</si>
  <si>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</si>
  <si>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</si>
  <si>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</si>
  <si>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</si>
  <si>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</si>
  <si>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</si>
  <si>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</si>
  <si>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</si>
  <si>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</si>
  <si>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</si>
  <si>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</si>
  <si>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</si>
  <si>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</si>
  <si>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</si>
  <si>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</si>
  <si>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</si>
  <si>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</si>
  <si>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</si>
  <si>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</si>
  <si>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</si>
  <si>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</si>
  <si>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</si>
  <si>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</si>
  <si>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</si>
  <si>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</si>
  <si>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</si>
  <si>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</si>
  <si>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</si>
  <si>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</si>
  <si>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</si>
  <si>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</si>
  <si>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</si>
  <si>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</si>
  <si>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</si>
  <si>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</si>
  <si>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</si>
  <si>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</si>
  <si>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</si>
  <si>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</si>
  <si>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</si>
  <si>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</si>
  <si>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</si>
  <si>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</si>
  <si>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</si>
  <si>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</si>
  <si>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</si>
  <si>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</si>
  <si>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</si>
  <si>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</si>
  <si>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</si>
  <si>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</si>
  <si>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</si>
  <si>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</si>
  <si>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</si>
  <si>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</si>
  <si>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</si>
  <si>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</si>
  <si>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</si>
  <si>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</si>
  <si>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</si>
  <si>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</si>
  <si>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</si>
  <si>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</si>
  <si>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</si>
  <si>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</si>
  <si>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</si>
  <si>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</si>
  <si>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</si>
  <si>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</si>
  <si>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</si>
  <si>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</si>
  <si>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</si>
  <si>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</si>
  <si>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</si>
  <si>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</si>
  <si>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</si>
  <si>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</si>
  <si>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</si>
  <si>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</si>
  <si>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</si>
  <si>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</si>
  <si>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</si>
  <si>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</si>
  <si>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</si>
  <si>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</si>
  <si>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</si>
  <si>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</si>
  <si>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</si>
  <si>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</si>
  <si>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</si>
  <si>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</si>
  <si>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</si>
  <si>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</si>
  <si>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</si>
  <si>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</si>
  <si>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</si>
  <si>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</si>
  <si>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</si>
  <si>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</si>
  <si>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</si>
  <si>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</si>
  <si>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</si>
  <si>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</si>
  <si>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</si>
  <si>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</si>
  <si>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</si>
  <si>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</si>
  <si>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</si>
  <si>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</si>
  <si>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</si>
  <si>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</si>
  <si>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</si>
  <si>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</si>
  <si>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</si>
  <si>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</si>
  <si>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</si>
  <si>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</si>
  <si>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</si>
  <si>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</si>
  <si>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</si>
  <si>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</si>
  <si>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</si>
  <si>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</si>
  <si>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</si>
  <si>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</si>
  <si>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</si>
  <si>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</si>
  <si>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</si>
  <si>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</si>
  <si>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</si>
  <si>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</si>
  <si>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</si>
  <si>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</si>
  <si>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</si>
  <si>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</si>
  <si>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</si>
  <si>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</si>
  <si>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</si>
  <si>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</si>
  <si>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</si>
  <si>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</si>
  <si>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</si>
  <si>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</si>
  <si>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</si>
  <si>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</si>
  <si>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</si>
  <si>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</si>
  <si>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</si>
  <si>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</si>
  <si>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</si>
  <si>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</si>
  <si>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</si>
  <si>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</si>
  <si>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</si>
  <si>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</si>
  <si>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</si>
  <si>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</si>
  <si>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</si>
  <si>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</si>
  <si>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</si>
  <si>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</si>
  <si>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</si>
  <si>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</si>
  <si>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</si>
  <si>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</si>
  <si>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</si>
  <si>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</si>
  <si>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</si>
  <si>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</si>
  <si>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</si>
  <si>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</si>
  <si>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</si>
  <si>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</si>
  <si>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</si>
  <si>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</si>
  <si>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</si>
  <si>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</si>
  <si>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</si>
  <si>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</si>
  <si>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</si>
  <si>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</si>
  <si>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</si>
  <si>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</si>
  <si>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</si>
  <si>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</si>
  <si>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</si>
  <si>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</si>
  <si>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</si>
  <si>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</si>
  <si>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</si>
  <si>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</si>
  <si>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</si>
  <si>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</si>
  <si>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</si>
  <si>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</si>
  <si>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</si>
  <si>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</si>
  <si>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</si>
  <si>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</si>
  <si>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</si>
  <si>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</si>
  <si>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</si>
  <si>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</si>
  <si>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</si>
  <si>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</si>
  <si>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</si>
  <si>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</si>
  <si>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</si>
  <si>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</si>
  <si>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</si>
  <si>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</si>
  <si>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</si>
  <si>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</si>
  <si>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</si>
  <si>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</si>
  <si>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</si>
  <si>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</si>
  <si>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</si>
  <si>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</si>
  <si>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</si>
  <si>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</si>
  <si>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</si>
  <si>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</si>
  <si>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</si>
  <si>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</si>
  <si>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</si>
  <si>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</si>
  <si>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</si>
  <si>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</si>
  <si>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</si>
  <si>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</si>
  <si>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</si>
  <si>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</si>
  <si>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</si>
  <si>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</si>
  <si>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</si>
  <si>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</si>
  <si>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</si>
  <si>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</si>
  <si>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</si>
  <si>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</si>
  <si>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</si>
  <si>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</si>
  <si>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</si>
  <si>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</si>
  <si>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</si>
  <si>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</si>
  <si>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</si>
  <si>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</si>
  <si>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</si>
  <si>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</si>
  <si>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</si>
  <si>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</si>
  <si>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</si>
  <si>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</si>
  <si>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</si>
  <si>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</si>
  <si>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</si>
  <si>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</si>
  <si>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</si>
  <si>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</si>
  <si>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</si>
  <si>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</si>
  <si>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</si>
  <si>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</si>
  <si>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</si>
  <si>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</si>
  <si>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</si>
  <si>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</si>
  <si>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</si>
  <si>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</si>
  <si>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</si>
  <si>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</si>
  <si>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</si>
  <si>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</si>
  <si>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</si>
  <si>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</si>
  <si>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</si>
  <si>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</si>
  <si>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</si>
  <si>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</si>
  <si>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</si>
  <si>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</si>
  <si>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</si>
  <si>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</si>
  <si>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</si>
  <si>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</si>
  <si>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</si>
  <si>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</si>
  <si>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</si>
  <si>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</si>
  <si>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</si>
  <si>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</si>
  <si>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</si>
  <si>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</si>
  <si>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</si>
  <si>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</si>
  <si>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</si>
  <si>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</si>
  <si>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</si>
  <si>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</si>
  <si>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</si>
  <si>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</si>
  <si>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</si>
  <si>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</si>
  <si>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</si>
  <si>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</si>
  <si>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</si>
  <si>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</si>
  <si>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</si>
  <si>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</si>
  <si>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</si>
  <si>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</si>
  <si>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</si>
  <si>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</si>
  <si>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</si>
  <si>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</si>
  <si>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</si>
  <si>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</si>
  <si>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</si>
  <si>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</si>
  <si>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</si>
  <si>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</si>
  <si>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</si>
  <si>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</si>
  <si>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</si>
  <si>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</si>
  <si>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</si>
  <si>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</si>
  <si>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</si>
  <si>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</si>
  <si>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</si>
  <si>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</si>
  <si>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</si>
  <si>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</si>
  <si>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</si>
  <si>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</si>
  <si>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</si>
  <si>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</si>
  <si>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</si>
  <si>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</si>
  <si>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</si>
  <si>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</si>
  <si>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</si>
  <si>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</si>
  <si>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</si>
  <si>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</si>
  <si>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</si>
  <si>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</si>
  <si>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</si>
  <si>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</si>
  <si>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</si>
  <si>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</si>
  <si>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</si>
  <si>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</si>
  <si>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</si>
  <si>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</si>
  <si>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</si>
  <si>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</si>
  <si>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</si>
  <si>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</si>
  <si>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</si>
  <si>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</si>
  <si>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</si>
  <si>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</si>
  <si>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</si>
  <si>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</si>
  <si>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</si>
  <si>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</si>
  <si>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</si>
  <si>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</si>
  <si>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</si>
  <si>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</si>
  <si>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</si>
  <si>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</si>
  <si>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</si>
  <si>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</si>
  <si>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</si>
  <si>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</si>
  <si>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</si>
  <si>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</si>
  <si>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</si>
  <si>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</si>
  <si>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</si>
  <si>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</si>
  <si>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</si>
  <si>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</si>
  <si>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</si>
  <si>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</si>
  <si>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</si>
  <si>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</si>
  <si>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</si>
  <si>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</si>
  <si>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</si>
  <si>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</si>
  <si>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</si>
  <si>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</si>
  <si>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</si>
  <si>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</si>
  <si>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</si>
  <si>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</si>
  <si>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</si>
  <si>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</si>
  <si>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</si>
  <si>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</si>
  <si>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</si>
  <si>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</si>
  <si>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</si>
  <si>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</si>
  <si>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</si>
  <si>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</si>
  <si>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</si>
  <si>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</si>
  <si>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</si>
  <si>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</si>
  <si>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</si>
  <si>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</si>
  <si>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</si>
  <si>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</si>
  <si>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</si>
  <si>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</si>
  <si>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</si>
  <si>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</si>
  <si>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</si>
  <si>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</si>
  <si>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</si>
  <si>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</si>
  <si>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</si>
  <si>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</si>
  <si>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</si>
  <si>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</si>
  <si>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</si>
  <si>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</si>
  <si>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</si>
  <si>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</si>
  <si>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</si>
  <si>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</si>
  <si>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</si>
  <si>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</si>
  <si>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</si>
  <si>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</si>
  <si>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</si>
  <si>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</si>
  <si>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</si>
  <si>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</si>
  <si>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</si>
  <si>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</si>
  <si>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</si>
  <si>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</si>
  <si>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</si>
  <si>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</si>
  <si>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</si>
  <si>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</si>
  <si>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</si>
  <si>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</si>
  <si>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</si>
  <si>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</si>
  <si>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</si>
  <si>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</si>
  <si>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</si>
  <si>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</si>
  <si>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</si>
  <si>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</si>
  <si>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</si>
  <si>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</si>
  <si>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</si>
  <si>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</si>
  <si>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</si>
  <si>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</si>
  <si>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</si>
  <si>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</si>
  <si>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</si>
  <si>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</si>
  <si>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</si>
  <si>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</si>
  <si>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</si>
  <si>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</si>
  <si>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</si>
  <si>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</si>
  <si>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</si>
  <si>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</si>
  <si>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</si>
  <si>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</si>
  <si>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</si>
  <si>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</si>
  <si>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</si>
  <si>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</si>
  <si>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</si>
  <si>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</si>
  <si>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</si>
  <si>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</si>
  <si>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</si>
  <si>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</si>
  <si>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</si>
  <si>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</si>
  <si>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</si>
  <si>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</si>
  <si>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</si>
  <si>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</si>
  <si>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</si>
  <si>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</si>
  <si>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</si>
  <si>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</si>
  <si>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</si>
  <si>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</si>
  <si>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</si>
  <si>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</si>
  <si>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</si>
  <si>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</si>
  <si>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</si>
  <si>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</si>
  <si>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</si>
  <si>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</si>
  <si>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</si>
  <si>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</si>
  <si>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</si>
  <si>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</si>
  <si>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</si>
  <si>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</si>
  <si>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</si>
  <si>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</si>
  <si>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</si>
  <si>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</si>
  <si>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</si>
  <si>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</si>
  <si>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</si>
  <si>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</si>
  <si>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</si>
  <si>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</si>
  <si>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</si>
  <si>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</si>
  <si>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</si>
  <si>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</si>
  <si>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</si>
  <si>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</si>
  <si>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</si>
  <si>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</si>
  <si>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</si>
  <si>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</si>
  <si>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</si>
  <si>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</si>
  <si>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</si>
  <si>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</si>
  <si>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</si>
  <si>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</si>
  <si>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</si>
  <si>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</si>
  <si>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</si>
  <si>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</si>
  <si>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</si>
  <si>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</si>
  <si>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</si>
  <si>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</si>
  <si>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</si>
  <si>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</si>
  <si>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</si>
  <si>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</si>
  <si>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</si>
  <si>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</si>
  <si>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</si>
  <si>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</si>
  <si>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</si>
  <si>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</si>
  <si>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</si>
  <si>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</si>
  <si>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</si>
  <si>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</si>
  <si>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</si>
  <si>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</si>
  <si>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</si>
  <si>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</si>
  <si>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</si>
  <si>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</si>
  <si>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</si>
  <si>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</si>
  <si>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</si>
  <si>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</si>
  <si>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</si>
  <si>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</si>
  <si>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</si>
  <si>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</si>
  <si>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</si>
  <si>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</si>
  <si>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</si>
  <si>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</si>
  <si>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</si>
  <si>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</si>
  <si>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</si>
  <si>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</si>
  <si>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</si>
  <si>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</si>
  <si>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</si>
  <si>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</si>
  <si>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</si>
  <si>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</si>
  <si>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</si>
  <si>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</si>
  <si>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</si>
  <si>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</si>
  <si>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</si>
  <si>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</si>
  <si>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</si>
  <si>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</si>
  <si>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</si>
  <si>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</si>
  <si>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</si>
  <si>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</si>
  <si>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</si>
  <si>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</si>
  <si>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</si>
  <si>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</si>
  <si>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</si>
  <si>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</si>
  <si>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</si>
  <si>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</si>
  <si>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</si>
  <si>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</si>
  <si>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</si>
  <si>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</si>
  <si>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</si>
  <si>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</si>
  <si>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</si>
  <si>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</si>
  <si>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</si>
  <si>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</si>
  <si>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</si>
  <si>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</si>
  <si>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</si>
  <si>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</si>
  <si>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</si>
  <si>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</si>
  <si>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</si>
  <si>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</si>
  <si>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</si>
  <si>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</si>
  <si>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</si>
  <si>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</si>
  <si>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</si>
  <si>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</si>
  <si>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</si>
  <si>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</si>
  <si>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</si>
  <si>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</si>
  <si>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</si>
  <si>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</si>
  <si>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</si>
  <si>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</si>
  <si>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</si>
  <si>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</si>
  <si>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</si>
  <si>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</si>
  <si>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</si>
  <si>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</si>
  <si>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</si>
  <si>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</si>
  <si>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</si>
  <si>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</si>
  <si>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</si>
  <si>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</si>
  <si>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</si>
  <si>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</si>
  <si>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</si>
  <si>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</si>
  <si>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</si>
  <si>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</si>
  <si>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</si>
  <si>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</si>
  <si>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</si>
  <si>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</si>
  <si>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</si>
  <si>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</si>
  <si>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</si>
  <si>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</si>
  <si>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</si>
  <si>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</si>
  <si>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</si>
  <si>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</si>
  <si>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</si>
  <si>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</si>
  <si>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</si>
  <si>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</si>
  <si>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</si>
  <si>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</si>
  <si>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</si>
  <si>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</si>
  <si>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</si>
  <si>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</si>
  <si>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</si>
  <si>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</si>
  <si>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</si>
  <si>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</si>
  <si>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</si>
  <si>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</si>
  <si>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</si>
  <si>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</si>
  <si>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</si>
  <si>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</si>
  <si>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</si>
  <si>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</si>
  <si>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</si>
  <si>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</si>
  <si>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</si>
  <si>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</si>
  <si>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</si>
  <si>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</si>
  <si>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</si>
  <si>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</si>
  <si>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</si>
  <si>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</si>
  <si>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</si>
  <si>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</si>
  <si>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</si>
  <si>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</si>
  <si>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</si>
  <si>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</si>
  <si>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</si>
  <si>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</si>
  <si>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</si>
  <si>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</si>
  <si>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</si>
  <si>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</si>
  <si>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</si>
  <si>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</si>
  <si>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</si>
  <si>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</si>
  <si>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</si>
  <si>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</si>
  <si>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</si>
  <si>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</si>
  <si>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</si>
  <si>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</si>
  <si>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</si>
  <si>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</si>
  <si>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</si>
  <si>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</si>
  <si>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</si>
  <si>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</si>
  <si>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</si>
  <si>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</si>
  <si>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</si>
  <si>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</si>
  <si>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</si>
  <si>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</si>
  <si>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</si>
  <si>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</si>
  <si>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</si>
  <si>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</si>
  <si>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</si>
  <si>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</si>
  <si>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</si>
  <si>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</si>
  <si>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</si>
  <si>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</si>
  <si>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</si>
  <si>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</si>
  <si>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</si>
  <si>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</si>
  <si>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</si>
  <si>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</si>
  <si>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</si>
  <si>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</si>
  <si>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</si>
  <si>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</si>
  <si>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</si>
  <si>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</si>
  <si>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</si>
  <si>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</si>
  <si>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</si>
  <si>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</si>
  <si>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</si>
  <si>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</si>
  <si>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</si>
  <si>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</si>
  <si>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</si>
  <si>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</si>
  <si>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</si>
  <si>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</si>
  <si>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</si>
  <si>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</si>
  <si>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</si>
  <si>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</si>
  <si>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</si>
  <si>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</si>
  <si>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</si>
  <si>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</si>
  <si>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</si>
  <si>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</si>
  <si>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</si>
  <si>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</si>
  <si>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</si>
  <si>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</si>
  <si>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</si>
  <si>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</si>
  <si>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</si>
  <si>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</si>
  <si>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</si>
  <si>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</si>
  <si>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</si>
  <si>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</si>
  <si>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</si>
  <si>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</si>
  <si>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</si>
  <si>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</si>
  <si>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</si>
  <si>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</si>
  <si>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</si>
  <si>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</si>
  <si>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</si>
  <si>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</si>
  <si>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</si>
  <si>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</si>
  <si>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</si>
  <si>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</si>
  <si>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</si>
  <si>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</si>
  <si>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</si>
  <si>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</si>
  <si>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</si>
  <si>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</si>
  <si>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</si>
  <si>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</si>
  <si>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</si>
  <si>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</si>
  <si>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</si>
  <si>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</si>
  <si>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</si>
  <si>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</si>
  <si>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</si>
  <si>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</si>
  <si>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</si>
  <si>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</si>
  <si>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</si>
  <si>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</si>
  <si>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</si>
  <si>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</si>
  <si>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</si>
  <si>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</si>
  <si>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</si>
  <si>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</si>
  <si>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</si>
  <si>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</si>
  <si>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</si>
  <si>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</si>
  <si>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</si>
  <si>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</si>
  <si>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</si>
  <si>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</si>
  <si>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</si>
  <si>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</si>
  <si>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</si>
  <si>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</si>
  <si>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</si>
  <si>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</si>
  <si>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</si>
  <si>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</si>
  <si>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</si>
  <si>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</si>
  <si>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</si>
  <si>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</si>
  <si>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</si>
  <si>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</si>
  <si>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</si>
  <si>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</si>
  <si>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</si>
  <si>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</si>
  <si>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</si>
  <si>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</si>
  <si>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</si>
  <si>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</si>
  <si>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</si>
  <si>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</si>
  <si>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</si>
  <si>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</si>
  <si>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</si>
  <si>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</si>
  <si>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</si>
  <si>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</si>
  <si>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</si>
  <si>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</si>
  <si>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</si>
  <si>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</si>
  <si>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</si>
  <si>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</si>
  <si>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</si>
  <si>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</si>
  <si>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</si>
  <si>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</si>
  <si>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</si>
  <si>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</si>
  <si>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</si>
  <si>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</si>
  <si>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</si>
  <si>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</si>
  <si>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</si>
  <si>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</si>
  <si>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</si>
  <si>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</si>
  <si>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</si>
  <si>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</si>
  <si>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</si>
  <si>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</si>
  <si>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</si>
  <si>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</si>
  <si>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</si>
  <si>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</si>
  <si>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</si>
  <si>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</si>
  <si>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</si>
  <si>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</si>
  <si>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</si>
  <si>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</si>
  <si>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</si>
  <si>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</si>
  <si>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</si>
  <si>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</si>
  <si>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</si>
  <si>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</si>
  <si>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</si>
  <si>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</si>
  <si>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</si>
  <si>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</si>
  <si>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</si>
  <si>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</si>
  <si>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</si>
  <si>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</si>
  <si>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</si>
  <si>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</si>
  <si>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</si>
  <si>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</si>
  <si>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</si>
  <si>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</si>
  <si>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</si>
  <si>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</si>
  <si>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</si>
  <si>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</si>
  <si>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</si>
  <si>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</si>
  <si>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</si>
  <si>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</si>
  <si>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</si>
  <si>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</si>
  <si>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</si>
  <si>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</si>
  <si>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</si>
  <si>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</si>
  <si>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</si>
  <si>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</si>
  <si>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</si>
  <si>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</si>
  <si>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</si>
  <si>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</si>
  <si>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</si>
  <si>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</si>
  <si>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</si>
  <si>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</si>
  <si>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</si>
  <si>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</si>
  <si>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</si>
  <si>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</si>
  <si>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</si>
  <si>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</si>
  <si>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</si>
  <si>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</si>
  <si>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</si>
  <si>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</si>
  <si>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</si>
  <si>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</si>
  <si>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</si>
  <si>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</si>
  <si>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</si>
  <si>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</si>
  <si>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</si>
  <si>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</si>
  <si>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</si>
  <si>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</si>
  <si>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</si>
  <si>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</si>
  <si>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</si>
  <si>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</si>
  <si>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</si>
  <si>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</si>
  <si>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</si>
  <si>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</si>
  <si>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</si>
  <si>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</si>
  <si>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</si>
  <si>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</si>
  <si>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</si>
  <si>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</si>
  <si>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</si>
  <si>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</si>
  <si>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</si>
  <si>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</si>
  <si>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</si>
  <si>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</si>
  <si>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</si>
  <si>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</si>
  <si>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</si>
  <si>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</si>
  <si>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</si>
  <si>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</si>
  <si>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</si>
  <si>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</si>
  <si>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</si>
  <si>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</si>
  <si>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</si>
  <si>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</si>
  <si>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</si>
  <si>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</si>
  <si>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</si>
  <si>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</si>
  <si>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</si>
  <si>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</si>
  <si>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</si>
  <si>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</si>
  <si>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</si>
  <si>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</si>
  <si>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</si>
  <si>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</si>
  <si>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</si>
  <si>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</si>
  <si>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</si>
  <si>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</si>
  <si>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</si>
  <si>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</si>
  <si>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</si>
  <si>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</si>
  <si>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</si>
  <si>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</si>
  <si>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</si>
  <si>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</si>
  <si>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</si>
  <si>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</si>
  <si>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</si>
  <si>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</si>
  <si>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</si>
  <si>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</si>
  <si>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</si>
  <si>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</si>
  <si>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</si>
  <si>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</si>
  <si>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</si>
  <si>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</si>
  <si>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</si>
  <si>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</si>
  <si>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</si>
  <si>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</si>
  <si>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</si>
  <si>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</si>
  <si>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</si>
  <si>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</si>
  <si>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</si>
  <si>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</si>
  <si>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</si>
  <si>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</si>
  <si>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</si>
  <si>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</si>
  <si>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</si>
  <si>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</si>
  <si>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</si>
  <si>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</si>
  <si>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</si>
  <si>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</si>
  <si>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</si>
  <si>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</si>
  <si>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</si>
  <si>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</si>
  <si>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</si>
  <si>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</si>
  <si>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</si>
  <si>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</si>
  <si>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</si>
  <si>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</si>
  <si>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</si>
  <si>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</si>
  <si>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</si>
  <si>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</si>
  <si>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</si>
  <si>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</si>
  <si>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</si>
  <si>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</si>
  <si>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</si>
  <si>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</si>
  <si>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</si>
  <si>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</si>
  <si>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</si>
  <si>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</si>
  <si>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</si>
  <si>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</si>
  <si>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</si>
  <si>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</si>
  <si>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</si>
  <si>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</si>
  <si>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</si>
  <si>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</si>
  <si>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</si>
  <si>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</si>
  <si>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</si>
  <si>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</si>
  <si>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</si>
  <si>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</si>
  <si>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</si>
  <si>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</si>
  <si>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</si>
  <si>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</si>
  <si>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</si>
  <si>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</si>
  <si>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</si>
  <si>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</si>
  <si>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</si>
  <si>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</si>
  <si>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</si>
  <si>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</si>
  <si>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</si>
  <si>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</si>
  <si>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</si>
  <si>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</si>
  <si>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</si>
  <si>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</si>
  <si>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</si>
  <si>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</si>
  <si>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</si>
  <si>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</si>
  <si>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</si>
  <si>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</si>
  <si>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</si>
  <si>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</si>
  <si>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</si>
  <si>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</si>
  <si>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</si>
  <si>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</si>
  <si>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</si>
  <si>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</si>
  <si>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</si>
  <si>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</si>
  <si>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</si>
  <si>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</si>
  <si>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</si>
  <si>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</si>
  <si>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</si>
  <si>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</si>
  <si>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</si>
  <si>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</si>
  <si>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</si>
  <si>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</si>
  <si>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</si>
  <si>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</si>
  <si>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</si>
  <si>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</si>
  <si>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</si>
  <si>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</si>
  <si>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</si>
  <si>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</si>
  <si>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</si>
  <si>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</si>
  <si>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</si>
  <si>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</si>
  <si>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</si>
  <si>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</si>
  <si>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</si>
  <si>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</si>
  <si>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</si>
  <si>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</si>
  <si>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</si>
  <si>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</si>
  <si>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</si>
  <si>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</si>
  <si>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</si>
  <si>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</si>
  <si>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</si>
  <si>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</si>
  <si>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</si>
  <si>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</si>
  <si>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</si>
  <si>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</si>
  <si>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</si>
  <si>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</si>
  <si>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</si>
  <si>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</si>
  <si>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</si>
  <si>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</si>
  <si>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</si>
  <si>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</si>
  <si>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</si>
  <si>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</si>
  <si>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</si>
  <si>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</si>
  <si>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</si>
  <si>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</si>
  <si>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</si>
  <si>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</si>
  <si>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</si>
  <si>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</si>
  <si>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</si>
  <si>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</si>
  <si>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</si>
  <si>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</si>
  <si>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</si>
  <si>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</si>
  <si>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</si>
  <si>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</si>
  <si>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</si>
  <si>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</si>
  <si>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</si>
  <si>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</si>
  <si>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</si>
  <si>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</si>
  <si>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</si>
  <si>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</si>
  <si>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</si>
  <si>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</si>
  <si>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</si>
  <si>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</si>
  <si>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</si>
  <si>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</si>
  <si>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</si>
  <si>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</si>
  <si>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</si>
  <si>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</si>
  <si>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</si>
  <si>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</si>
  <si>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</si>
  <si>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</si>
  <si>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</si>
  <si>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</si>
  <si>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</si>
  <si>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</si>
  <si>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</si>
  <si>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</si>
  <si>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</si>
  <si>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</si>
  <si>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</si>
  <si>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</si>
  <si>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</si>
  <si>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</si>
  <si>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</si>
  <si>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</si>
  <si>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</si>
  <si>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</si>
  <si>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</si>
  <si>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</si>
  <si>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</si>
  <si>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</si>
  <si>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</si>
  <si>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</si>
  <si>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</si>
  <si>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</si>
  <si>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</si>
  <si>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</si>
  <si>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</si>
  <si>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</si>
  <si>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</si>
  <si>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</si>
  <si>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</si>
  <si>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</si>
  <si>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</si>
  <si>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</si>
  <si>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</si>
  <si>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</si>
  <si>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</si>
  <si>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</si>
  <si>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</si>
  <si>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</si>
  <si>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</si>
  <si>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</si>
  <si>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</si>
  <si>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</si>
  <si>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</si>
  <si>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</si>
  <si>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</si>
  <si>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</si>
  <si>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</si>
  <si>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</si>
  <si>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</si>
  <si>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</si>
  <si>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</si>
  <si>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</si>
  <si>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</si>
  <si>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</si>
  <si>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</si>
  <si>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</si>
  <si>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</si>
  <si>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</si>
  <si>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</si>
  <si>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</si>
  <si>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</si>
  <si>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</si>
  <si>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</si>
  <si>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</si>
  <si>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</si>
  <si>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</si>
  <si>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</si>
  <si>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</si>
  <si>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</si>
  <si>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</si>
  <si>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</si>
  <si>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</si>
  <si>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</si>
  <si>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</si>
  <si>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</si>
  <si>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</si>
  <si>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</si>
  <si>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</si>
  <si>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</si>
  <si>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</si>
  <si>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</si>
  <si>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</si>
  <si>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</si>
  <si>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</si>
  <si>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</si>
  <si>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</si>
  <si>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</si>
  <si>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</si>
  <si>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</si>
  <si>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</si>
  <si>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</si>
  <si>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</si>
  <si>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</si>
  <si>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</si>
  <si>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</si>
  <si>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</si>
  <si>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</si>
  <si>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</si>
  <si>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</si>
  <si>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</si>
  <si>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</si>
  <si>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</si>
  <si>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</si>
  <si>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</si>
  <si>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</si>
  <si>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</si>
  <si>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</si>
  <si>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</si>
  <si>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</si>
  <si>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</si>
  <si>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</si>
  <si>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</si>
  <si>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</si>
  <si>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</si>
  <si>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</si>
  <si>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</si>
  <si>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</si>
  <si>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</si>
  <si>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</si>
  <si>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</si>
  <si>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</si>
  <si>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</si>
  <si>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</si>
  <si>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</si>
  <si>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</si>
  <si>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</si>
  <si>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</si>
  <si>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</si>
  <si>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</si>
  <si>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</si>
  <si>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</si>
  <si>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</si>
  <si>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</si>
  <si>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</si>
  <si>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</si>
  <si>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</si>
  <si>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</si>
  <si>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</si>
  <si>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</si>
  <si>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</si>
  <si>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</si>
  <si>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</si>
  <si>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</si>
  <si>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</si>
  <si>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</si>
  <si>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</si>
  <si>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</si>
  <si>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</si>
  <si>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</si>
  <si>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</si>
  <si>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</si>
  <si>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</si>
  <si>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</si>
  <si>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</si>
  <si>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</si>
  <si>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</si>
  <si>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</si>
  <si>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</si>
  <si>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</si>
  <si>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</si>
  <si>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</si>
  <si>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</si>
  <si>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</si>
  <si>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</si>
  <si>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</si>
  <si>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</si>
  <si>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</si>
  <si>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</si>
  <si>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</si>
  <si>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</si>
  <si>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</si>
  <si>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</si>
  <si>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</si>
  <si>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</si>
  <si>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</si>
  <si>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</si>
  <si>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</si>
  <si>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</si>
  <si>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</si>
  <si>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</si>
  <si>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</si>
  <si>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</si>
  <si>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</si>
  <si>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</si>
  <si>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</si>
  <si>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</si>
  <si>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</si>
  <si>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</si>
  <si>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</si>
  <si>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</si>
  <si>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</si>
  <si>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</si>
  <si>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</si>
  <si>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</si>
  <si>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</si>
  <si>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</si>
  <si>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</si>
  <si>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</si>
  <si>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</si>
  <si>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</si>
  <si>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</si>
  <si>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</si>
  <si>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</si>
  <si>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</si>
  <si>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</si>
  <si>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</si>
  <si>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</si>
  <si>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</si>
  <si>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</si>
  <si>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</si>
  <si>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</si>
  <si>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</si>
  <si>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</si>
  <si>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</si>
  <si>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</si>
  <si>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</si>
  <si>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</si>
  <si>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</si>
  <si>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</si>
  <si>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</si>
  <si>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</si>
  <si>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</si>
  <si>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</si>
  <si>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</si>
  <si>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</si>
  <si>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</si>
  <si>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</si>
  <si>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</si>
  <si>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</si>
  <si>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</si>
  <si>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</si>
  <si>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</si>
  <si>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</si>
  <si>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</si>
  <si>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</si>
  <si>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</si>
  <si>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</si>
  <si>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</si>
  <si>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</si>
  <si>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</si>
  <si>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</si>
  <si>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</si>
  <si>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</si>
  <si>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</si>
  <si>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</si>
  <si>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</si>
  <si>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</si>
  <si>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</si>
  <si>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</si>
  <si>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</si>
  <si>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</si>
  <si>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</si>
  <si>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</si>
  <si>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</si>
  <si>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</si>
  <si>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</si>
  <si>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</si>
  <si>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</si>
  <si>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</si>
  <si>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</si>
  <si>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</si>
  <si>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</si>
  <si>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</si>
  <si>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</si>
  <si>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</si>
  <si>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</si>
  <si>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</si>
  <si>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</si>
  <si>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</si>
  <si>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</si>
  <si>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</si>
  <si>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</si>
  <si>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</si>
  <si>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</si>
  <si>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</si>
  <si>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</si>
  <si>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</si>
  <si>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</si>
  <si>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</si>
  <si>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</si>
  <si>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</si>
  <si>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</si>
  <si>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</si>
  <si>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</si>
  <si>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</si>
  <si>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</si>
  <si>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</si>
  <si>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</si>
  <si>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</si>
  <si>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</si>
  <si>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</si>
  <si>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</si>
  <si>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</si>
  <si>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</si>
  <si>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</si>
  <si>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</si>
  <si>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</si>
  <si>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</si>
  <si>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</si>
  <si>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</si>
  <si>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</si>
  <si>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</si>
  <si>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</si>
  <si>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</si>
  <si>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</si>
  <si>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</si>
  <si>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</si>
  <si>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</si>
  <si>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</si>
  <si>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</si>
  <si>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</si>
  <si>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</si>
  <si>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</si>
  <si>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</si>
  <si>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</si>
  <si>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</si>
  <si>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</si>
  <si>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</si>
  <si>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</si>
  <si>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</si>
  <si>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</si>
  <si>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</si>
  <si>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</si>
  <si>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</si>
  <si>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</si>
  <si>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</si>
  <si>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</si>
  <si>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</si>
  <si>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</si>
  <si>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</si>
  <si>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</si>
  <si>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</si>
  <si>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</si>
  <si>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</si>
  <si>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</si>
  <si>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</si>
  <si>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</si>
  <si>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</si>
  <si>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</si>
  <si>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</si>
  <si>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</si>
  <si>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</si>
  <si>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</si>
  <si>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</si>
  <si>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</si>
  <si>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</si>
  <si>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</si>
  <si>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</si>
  <si>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</si>
  <si>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</si>
  <si>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</si>
  <si>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</si>
  <si>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</si>
  <si>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</si>
  <si>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</si>
  <si>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</si>
  <si>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</si>
  <si>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</si>
  <si>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</si>
  <si>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</si>
  <si>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</si>
  <si>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</si>
  <si>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</si>
  <si>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</si>
  <si>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</si>
  <si>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</si>
  <si>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</si>
  <si>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</si>
  <si>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</si>
  <si>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</si>
  <si>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</si>
  <si>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</si>
  <si>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</si>
  <si>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</si>
  <si>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</si>
  <si>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</si>
  <si>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</si>
  <si>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</si>
  <si>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</si>
  <si>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</si>
  <si>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</si>
  <si>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</si>
  <si>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</si>
  <si>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</si>
  <si>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</si>
  <si>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</si>
  <si>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</si>
  <si>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</si>
  <si>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</si>
  <si>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</si>
  <si>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</si>
  <si>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</si>
  <si>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</si>
  <si>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</si>
  <si>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</si>
  <si>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</si>
  <si>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</si>
  <si>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</si>
  <si>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</si>
  <si>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</si>
  <si>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</si>
  <si>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</si>
  <si>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</si>
  <si>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</si>
  <si>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</si>
  <si>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</si>
  <si>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</si>
  <si>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</si>
  <si>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</si>
  <si>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</si>
  <si>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</si>
  <si>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</si>
  <si>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</si>
  <si>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</si>
  <si>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</si>
  <si>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</si>
  <si>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</si>
  <si>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</si>
  <si>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</si>
  <si>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</si>
  <si>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</si>
  <si>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</si>
  <si>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</si>
  <si>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</si>
  <si>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</si>
  <si>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</si>
  <si>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</si>
  <si>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</si>
  <si>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</si>
  <si>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</si>
  <si>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</si>
  <si>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</si>
  <si>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</si>
  <si>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</si>
  <si>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</si>
  <si>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</si>
  <si>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</si>
  <si>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</si>
  <si>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</si>
  <si>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</si>
  <si>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</si>
  <si>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</si>
  <si>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</si>
  <si>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</si>
  <si>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</si>
  <si>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</si>
  <si>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</si>
  <si>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</si>
  <si>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</si>
  <si>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</si>
  <si>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</si>
  <si>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</si>
  <si>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</si>
  <si>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</si>
  <si>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</si>
  <si>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</si>
  <si>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</si>
  <si>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</si>
  <si>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</si>
  <si>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</si>
  <si>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</si>
  <si>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</si>
  <si>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</si>
  <si>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</si>
  <si>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</si>
  <si>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</si>
  <si>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</si>
  <si>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</si>
  <si>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</si>
  <si>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</si>
  <si>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</si>
  <si>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</si>
  <si>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</si>
  <si>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</si>
  <si>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</si>
  <si>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</si>
  <si>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</si>
  <si>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</si>
  <si>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</si>
  <si>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</si>
  <si>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</si>
  <si>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</si>
  <si>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</si>
  <si>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</si>
  <si>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</si>
  <si>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</si>
  <si>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</si>
  <si>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</si>
  <si>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</si>
  <si>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</si>
  <si>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</si>
  <si>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</si>
  <si>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</si>
  <si>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</si>
  <si>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</si>
  <si>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</si>
  <si>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</si>
  <si>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</si>
  <si>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</si>
  <si>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</si>
  <si>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</si>
  <si>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</si>
  <si>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</si>
  <si>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</si>
  <si>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</si>
  <si>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</si>
  <si>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</si>
  <si>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</si>
  <si>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</si>
  <si>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</si>
  <si>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</si>
  <si>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</si>
  <si>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</si>
  <si>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</si>
  <si>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</si>
  <si>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</si>
  <si>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</si>
  <si>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</si>
  <si>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</si>
  <si>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</si>
  <si>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</si>
  <si>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</si>
  <si>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</si>
  <si>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</si>
  <si>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</si>
  <si>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</si>
  <si>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</si>
  <si>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</si>
  <si>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</si>
  <si>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</si>
  <si>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</si>
  <si>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</si>
  <si>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</si>
  <si>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</si>
  <si>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</si>
  <si>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</si>
  <si>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</si>
  <si>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</si>
  <si>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</si>
  <si>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</si>
  <si>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</si>
  <si>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</si>
  <si>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</si>
  <si>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</si>
  <si>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</si>
  <si>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</si>
  <si>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</si>
  <si>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</si>
  <si>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</si>
  <si>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</si>
  <si>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</si>
  <si>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</si>
  <si>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</si>
  <si>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</si>
  <si>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</si>
  <si>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</si>
  <si>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</si>
  <si>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</si>
  <si>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</si>
  <si>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</si>
  <si>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</si>
  <si>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</si>
  <si>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</si>
  <si>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</si>
  <si>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</si>
  <si>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</si>
  <si>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</si>
  <si>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</si>
  <si>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</si>
  <si>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</si>
  <si>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</si>
  <si>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</si>
  <si>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</si>
  <si>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</si>
  <si>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</si>
  <si>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</si>
  <si>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</si>
  <si>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</si>
  <si>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</si>
  <si>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</si>
  <si>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</si>
  <si>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</si>
  <si>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</si>
  <si>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</si>
  <si>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</si>
  <si>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</si>
  <si>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</si>
  <si>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</si>
  <si>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</si>
  <si>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</si>
  <si>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</si>
  <si>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</si>
  <si>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</si>
  <si>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</si>
  <si>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</si>
  <si>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</si>
  <si>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</si>
  <si>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</si>
  <si>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</si>
  <si>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</si>
  <si>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</si>
  <si>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</si>
  <si>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</si>
  <si>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</si>
  <si>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</si>
  <si>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</si>
  <si>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</si>
  <si>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</si>
  <si>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</si>
  <si>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</si>
  <si>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</si>
  <si>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</si>
  <si>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</si>
  <si>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</si>
  <si>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</si>
  <si>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</si>
  <si>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</si>
  <si>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</si>
  <si>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</si>
  <si>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</si>
  <si>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</si>
  <si>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</si>
  <si>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</si>
  <si>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</si>
  <si>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</si>
  <si>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</si>
  <si>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</si>
  <si>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</si>
  <si>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</si>
  <si>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</si>
  <si>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</si>
  <si>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</si>
  <si>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</si>
  <si>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</si>
  <si>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</si>
  <si>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</si>
  <si>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</si>
  <si>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</si>
  <si>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</si>
  <si>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</si>
  <si>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</si>
  <si>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</si>
  <si>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</si>
  <si>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</si>
  <si>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</si>
  <si>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</si>
  <si>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</si>
  <si>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</si>
  <si>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</si>
  <si>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</si>
  <si>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</si>
  <si>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</si>
  <si>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</si>
  <si>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</si>
  <si>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</si>
  <si>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</si>
  <si>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</si>
  <si>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</si>
  <si>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</si>
  <si>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</si>
  <si>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</si>
  <si>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</si>
  <si>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</si>
  <si>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</si>
  <si>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</si>
  <si>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</si>
  <si>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</si>
  <si>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</si>
  <si>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</si>
  <si>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</si>
  <si>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</si>
  <si>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</si>
  <si>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</si>
  <si>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</si>
  <si>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</si>
  <si>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</si>
  <si>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</si>
  <si>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</si>
  <si>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</si>
  <si>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</si>
  <si>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</si>
  <si>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</si>
  <si>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</si>
  <si>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</si>
  <si>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</si>
  <si>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</si>
  <si>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</si>
  <si>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</si>
  <si>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</si>
  <si>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</si>
  <si>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</si>
  <si>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</si>
  <si>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</si>
  <si>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</si>
  <si>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</si>
  <si>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</si>
  <si>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</si>
  <si>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</si>
  <si>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</si>
  <si>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</si>
  <si>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</si>
  <si>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</si>
  <si>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</si>
  <si>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</si>
  <si>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</si>
  <si>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</si>
  <si>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</si>
  <si>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</si>
  <si>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</si>
  <si>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</si>
  <si>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</si>
  <si>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</si>
  <si>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</si>
  <si>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</si>
  <si>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</si>
  <si>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</si>
  <si>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</si>
  <si>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</si>
  <si>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</si>
  <si>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</si>
  <si>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</si>
  <si>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</si>
  <si>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</si>
  <si>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</si>
  <si>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</si>
  <si>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</si>
  <si>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</si>
  <si>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</si>
  <si>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</si>
  <si>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</si>
  <si>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</si>
  <si>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</si>
  <si>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</si>
  <si>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</si>
  <si>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</si>
  <si>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</si>
  <si>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</si>
  <si>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</si>
  <si>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</si>
  <si>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</si>
  <si>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</si>
  <si>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</si>
  <si>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</si>
  <si>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</si>
  <si>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</si>
  <si>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</si>
  <si>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</si>
  <si>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</si>
  <si>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</si>
  <si>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</si>
  <si>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</si>
  <si>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</si>
  <si>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</si>
  <si>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</si>
  <si>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</si>
  <si>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</si>
  <si>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</si>
  <si>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</si>
  <si>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</si>
  <si>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</si>
  <si>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</si>
  <si>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</si>
  <si>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</si>
  <si>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</si>
  <si>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</si>
  <si>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</si>
  <si>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</si>
  <si>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</si>
  <si>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</si>
  <si>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</si>
  <si>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</si>
  <si>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</si>
  <si>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</si>
  <si>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</si>
  <si>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</si>
  <si>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</si>
  <si>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</si>
  <si>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</si>
  <si>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</si>
  <si>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</si>
  <si>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</si>
  <si>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</si>
  <si>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</si>
  <si>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</si>
  <si>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</si>
  <si>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</si>
  <si>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</si>
  <si>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</si>
  <si>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</si>
  <si>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</si>
  <si>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</si>
  <si>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</si>
  <si>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</si>
  <si>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</si>
  <si>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</si>
  <si>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</si>
  <si>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</si>
  <si>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</si>
  <si>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</si>
  <si>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</si>
  <si>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</si>
  <si>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</si>
  <si>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</si>
  <si>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</si>
  <si>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</si>
  <si>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</si>
  <si>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</si>
  <si>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</si>
  <si>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</si>
  <si>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</si>
  <si>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</si>
  <si>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</si>
  <si>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</si>
  <si>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</si>
  <si>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</si>
  <si>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</si>
  <si>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</si>
  <si>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</si>
  <si>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</si>
  <si>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</si>
  <si>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</si>
  <si>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</si>
  <si>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</si>
  <si>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</si>
  <si>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</si>
  <si>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</si>
  <si>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</si>
  <si>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</si>
  <si>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</si>
  <si>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</si>
  <si>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</si>
  <si>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</si>
  <si>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</si>
  <si>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</si>
  <si>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</si>
  <si>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</si>
  <si>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</si>
  <si>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</si>
  <si>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</si>
  <si>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</si>
  <si>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</si>
  <si>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</si>
  <si>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</si>
  <si>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</si>
  <si>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</si>
  <si>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</si>
  <si>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</si>
  <si>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</si>
  <si>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</si>
  <si>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</si>
  <si>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</si>
  <si>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</si>
  <si>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</si>
  <si>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</si>
  <si>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</si>
  <si>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</si>
  <si>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</si>
  <si>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</si>
  <si>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</si>
  <si>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</si>
  <si>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</si>
  <si>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</si>
  <si>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</si>
  <si>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</si>
  <si>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</si>
  <si>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</si>
  <si>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</si>
  <si>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</si>
  <si>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</si>
  <si>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</si>
  <si>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</si>
  <si>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</si>
  <si>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</si>
  <si>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</si>
  <si>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</si>
  <si>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</si>
  <si>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</si>
  <si>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</si>
  <si>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</si>
  <si>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</si>
  <si>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</si>
  <si>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</si>
  <si>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</si>
  <si>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</si>
  <si>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</si>
  <si>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</si>
  <si>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</si>
  <si>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</si>
  <si>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</si>
  <si>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</si>
  <si>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</si>
  <si>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</si>
  <si>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</si>
  <si>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</si>
  <si>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</si>
  <si>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</si>
  <si>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</si>
  <si>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</si>
  <si>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</si>
  <si>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</si>
  <si>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</si>
  <si>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</si>
  <si>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</si>
  <si>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</si>
  <si>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</si>
  <si>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</si>
  <si>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</si>
  <si>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</si>
  <si>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</si>
  <si>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</si>
  <si>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</si>
  <si>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</si>
  <si>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</si>
  <si>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</si>
  <si>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</si>
  <si>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</si>
  <si>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</si>
  <si>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</si>
  <si>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</si>
  <si>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</si>
  <si>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</si>
  <si>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</si>
  <si>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</si>
  <si>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</si>
  <si>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</si>
  <si>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</si>
  <si>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</si>
  <si>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</si>
  <si>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</si>
  <si>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</si>
  <si>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</si>
  <si>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</si>
  <si>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</si>
  <si>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</si>
  <si>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</si>
  <si>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</si>
  <si>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</si>
  <si>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</si>
  <si>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</si>
  <si>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</si>
  <si>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</si>
  <si>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</si>
  <si>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</si>
  <si>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</si>
  <si>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</si>
  <si>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</si>
  <si>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</si>
  <si>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</si>
  <si>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</si>
  <si>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</si>
  <si>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</si>
  <si>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</si>
  <si>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</si>
  <si>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</si>
  <si>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</si>
  <si>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</si>
  <si>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</si>
  <si>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</si>
  <si>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</si>
  <si>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</si>
  <si>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</si>
  <si>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</si>
  <si>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</si>
  <si>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</si>
  <si>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</si>
  <si>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</si>
  <si>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</si>
  <si>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</si>
  <si>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</si>
  <si>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</si>
  <si>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</si>
  <si>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</si>
  <si>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</si>
  <si>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</si>
  <si>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</si>
  <si>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</si>
  <si>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</si>
  <si>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</si>
  <si>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</si>
  <si>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</si>
  <si>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</si>
  <si>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</si>
  <si>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</si>
  <si>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</si>
  <si>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</si>
  <si>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</si>
  <si>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</si>
  <si>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</si>
  <si>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</si>
  <si>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</si>
  <si>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</si>
  <si>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</si>
  <si>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</si>
  <si>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</si>
  <si>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</si>
  <si>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</si>
  <si>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</si>
  <si>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</si>
  <si>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</si>
  <si>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</si>
  <si>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</si>
  <si>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</si>
  <si>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</si>
  <si>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</si>
  <si>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</si>
  <si>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</si>
  <si>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</si>
  <si>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</si>
  <si>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</si>
  <si>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</si>
  <si>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</si>
  <si>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</si>
  <si>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</si>
  <si>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</si>
  <si>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</si>
  <si>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</si>
  <si>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</si>
  <si>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</si>
  <si>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</si>
  <si>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</si>
  <si>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</si>
  <si>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</si>
  <si>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</si>
  <si>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</si>
  <si>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</si>
  <si>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</si>
  <si>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</si>
  <si>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</si>
  <si>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</si>
  <si>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</si>
  <si>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</si>
  <si>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</si>
  <si>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</si>
  <si>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</si>
  <si>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</si>
  <si>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</si>
  <si>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</si>
  <si>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</si>
  <si>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</si>
  <si>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</si>
  <si>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</si>
  <si>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</si>
  <si>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</si>
  <si>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</si>
  <si>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</si>
  <si>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</si>
  <si>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</si>
  <si>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</si>
  <si>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</si>
  <si>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</si>
  <si>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</si>
  <si>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</si>
  <si>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</si>
  <si>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</si>
  <si>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</si>
  <si>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</si>
  <si>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</si>
  <si>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</si>
  <si>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</si>
  <si>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</si>
  <si>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</si>
  <si>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</si>
  <si>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</si>
  <si>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</si>
  <si>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</si>
  <si>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</si>
  <si>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</si>
  <si>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</si>
  <si>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</si>
  <si>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</si>
  <si>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</si>
  <si>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</si>
  <si>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</si>
  <si>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</si>
  <si>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</si>
  <si>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</si>
  <si>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</si>
  <si>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</si>
  <si>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</si>
  <si>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</si>
  <si>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</si>
  <si>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</si>
  <si>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</si>
  <si>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</si>
  <si>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</si>
  <si>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</si>
  <si>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</si>
  <si>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</si>
  <si>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</si>
  <si>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</si>
  <si>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</si>
  <si>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</si>
  <si>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</si>
  <si>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</si>
  <si>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</si>
  <si>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</si>
  <si>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</si>
  <si>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</si>
  <si>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</si>
  <si>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</si>
  <si>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</si>
  <si>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</si>
  <si>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</si>
  <si>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</si>
  <si>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</si>
  <si>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</si>
  <si>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</si>
  <si>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</si>
  <si>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</si>
  <si>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</si>
  <si>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</si>
  <si>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</si>
  <si>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</si>
  <si>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</si>
  <si>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</si>
  <si>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</si>
  <si>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</si>
  <si>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</si>
  <si>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</si>
  <si>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</si>
  <si>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</si>
  <si>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</si>
  <si>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</si>
  <si>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</si>
  <si>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</si>
  <si>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</si>
  <si>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</si>
  <si>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</si>
  <si>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</si>
  <si>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</si>
  <si>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</si>
  <si>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</si>
  <si>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</si>
  <si>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</si>
  <si>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</si>
  <si>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</si>
  <si>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</si>
  <si>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</si>
  <si>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</si>
  <si>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</si>
  <si>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</si>
  <si>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</si>
  <si>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</si>
  <si>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</si>
  <si>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</si>
  <si>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</si>
  <si>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</si>
  <si>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</si>
  <si>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</si>
  <si>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</si>
  <si>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</si>
  <si>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</si>
  <si>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</si>
  <si>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</si>
  <si>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</si>
  <si>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</si>
  <si>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</si>
  <si>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</si>
  <si>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</si>
  <si>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</si>
  <si>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</si>
  <si>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</si>
  <si>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</si>
  <si>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</si>
  <si>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</si>
  <si>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</si>
  <si>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</si>
  <si>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</si>
  <si>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</si>
  <si>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</si>
  <si>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</si>
  <si>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</si>
  <si>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</si>
  <si>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</si>
  <si>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</si>
  <si>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</si>
  <si>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</si>
  <si>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</si>
  <si>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</si>
  <si>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</si>
  <si>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</si>
  <si>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</si>
  <si>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</si>
  <si>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</si>
  <si>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</si>
  <si>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</si>
  <si>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</si>
  <si>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</si>
  <si>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</si>
  <si>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</si>
  <si>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</si>
  <si>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</si>
  <si>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</si>
  <si>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</si>
  <si>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</si>
  <si>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</si>
  <si>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</si>
  <si>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</si>
  <si>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</si>
  <si>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</si>
  <si>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</si>
  <si>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</si>
  <si>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</si>
  <si>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</si>
  <si>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</si>
  <si>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</si>
  <si>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</si>
  <si>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</si>
  <si>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</si>
  <si>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</si>
  <si>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</si>
  <si>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</si>
  <si>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</si>
  <si>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</si>
  <si>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</si>
  <si>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</si>
  <si>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</si>
  <si>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</si>
  <si>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</si>
  <si>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</si>
  <si>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</si>
  <si>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</si>
  <si>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</si>
  <si>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</si>
  <si>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</si>
  <si>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</si>
  <si>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</si>
  <si>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</si>
  <si>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</si>
  <si>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</si>
  <si>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</si>
  <si>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</si>
  <si>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</si>
  <si>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</si>
  <si>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</si>
  <si>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</si>
  <si>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</si>
  <si>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</si>
  <si>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</si>
  <si>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</si>
  <si>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</si>
  <si>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</si>
  <si>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</si>
  <si>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</si>
  <si>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</si>
  <si>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</si>
  <si>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</si>
  <si>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</si>
  <si>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</si>
  <si>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</si>
  <si>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</si>
  <si>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</si>
  <si>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</si>
  <si>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</si>
  <si>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</si>
  <si>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</si>
  <si>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</si>
  <si>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</si>
  <si>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</si>
  <si>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</si>
  <si>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</si>
  <si>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</si>
  <si>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</si>
  <si>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</si>
  <si>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</si>
  <si>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</si>
  <si>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</si>
  <si>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</si>
  <si>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</si>
  <si>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</si>
  <si>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</si>
  <si>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</si>
  <si>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</si>
  <si>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</si>
  <si>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</si>
  <si>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</si>
  <si>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</si>
  <si>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</si>
  <si>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</si>
  <si>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</si>
  <si>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</si>
  <si>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</si>
  <si>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</si>
  <si>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</si>
  <si>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</si>
  <si>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</si>
  <si>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</si>
  <si>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</si>
  <si>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</si>
  <si>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</si>
  <si>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</si>
  <si>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</si>
  <si>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</si>
  <si>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</si>
  <si>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</si>
  <si>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</si>
  <si>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</si>
  <si>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</si>
  <si>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</si>
  <si>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</si>
  <si>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</si>
  <si>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</si>
  <si>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</si>
  <si>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</si>
  <si>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</si>
  <si>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</si>
  <si>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</si>
  <si>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</si>
  <si>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</si>
  <si>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</si>
  <si>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</si>
  <si>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</si>
  <si>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</si>
  <si>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</si>
  <si>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</si>
  <si>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</si>
  <si>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</si>
  <si>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</si>
  <si>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</si>
  <si>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</si>
  <si>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</si>
  <si>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</si>
  <si>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</si>
  <si>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</si>
  <si>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</si>
  <si>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</si>
  <si>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</si>
  <si>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</si>
  <si>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</si>
  <si>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</si>
  <si>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</si>
  <si>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</si>
  <si>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</si>
  <si>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</si>
  <si>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</si>
  <si>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</si>
  <si>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</si>
  <si>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</si>
  <si>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</si>
  <si>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</si>
  <si>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</si>
  <si>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</si>
  <si>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</si>
  <si>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</si>
  <si>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</si>
  <si>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</si>
  <si>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</si>
  <si>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</si>
  <si>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</si>
  <si>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</si>
  <si>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</si>
  <si>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</si>
  <si>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</si>
  <si>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</si>
  <si>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</si>
  <si>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</si>
  <si>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</si>
  <si>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</si>
  <si>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</si>
  <si>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</si>
  <si>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</si>
  <si>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</si>
  <si>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</si>
  <si>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</si>
  <si>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</si>
  <si>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</si>
  <si>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</si>
  <si>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</si>
  <si>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</si>
  <si>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</si>
  <si>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</si>
  <si>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</si>
  <si>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</si>
  <si>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</si>
  <si>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</si>
  <si>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</si>
  <si>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</si>
  <si>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</si>
  <si>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</si>
  <si>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</si>
  <si>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</si>
  <si>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</si>
  <si>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</si>
  <si>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</si>
  <si>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</si>
  <si>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</si>
  <si>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</si>
  <si>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</si>
  <si>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</si>
  <si>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</si>
  <si>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</si>
  <si>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</si>
  <si>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</si>
  <si>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</si>
  <si>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</si>
  <si>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</si>
  <si>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</si>
  <si>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</si>
  <si>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</si>
  <si>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</si>
  <si>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</si>
  <si>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</si>
  <si>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</si>
  <si>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</si>
  <si>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</si>
  <si>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</si>
  <si>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</si>
  <si>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</si>
  <si>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</si>
  <si>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</si>
  <si>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</si>
  <si>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</si>
  <si>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</si>
  <si>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</si>
  <si>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</si>
  <si>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</si>
  <si>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</si>
  <si>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</si>
  <si>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</si>
  <si>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</si>
  <si>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</si>
  <si>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</si>
  <si>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</si>
  <si>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</si>
  <si>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</si>
  <si>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</si>
  <si>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</si>
  <si>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</si>
  <si>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</si>
  <si>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</si>
  <si>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</si>
  <si>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</si>
  <si>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</si>
  <si>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</si>
  <si>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</si>
  <si>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</si>
  <si>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</si>
  <si>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</si>
  <si>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</si>
  <si>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</si>
  <si>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</si>
  <si>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</si>
  <si>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</si>
  <si>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</si>
  <si>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</si>
  <si>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</si>
  <si>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</si>
  <si>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</si>
  <si>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</si>
  <si>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</si>
  <si>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</si>
  <si>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</si>
  <si>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</si>
  <si>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</si>
  <si>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</si>
  <si>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</si>
  <si>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</si>
  <si>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</si>
  <si>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</si>
  <si>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</si>
  <si>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</si>
  <si>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</si>
  <si>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</si>
  <si>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</si>
  <si>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</si>
  <si>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</si>
  <si>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</si>
  <si>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</si>
  <si>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</si>
  <si>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</si>
  <si>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</si>
  <si>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</si>
  <si>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</si>
  <si>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</si>
  <si>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</si>
  <si>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</si>
  <si>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</si>
  <si>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</si>
  <si>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</si>
  <si>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</si>
  <si>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</si>
  <si>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</si>
  <si>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</si>
  <si>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</si>
  <si>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</si>
  <si>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</si>
  <si>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</si>
  <si>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</si>
  <si>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</si>
  <si>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</si>
  <si>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</si>
  <si>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</si>
  <si>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</si>
  <si>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</si>
  <si>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</si>
  <si>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</si>
  <si>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</si>
  <si>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</si>
  <si>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</si>
  <si>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</si>
  <si>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</si>
  <si>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</si>
  <si>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</si>
  <si>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</si>
  <si>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</si>
  <si>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</si>
  <si>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</si>
  <si>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</si>
  <si>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</si>
  <si>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</si>
  <si>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</si>
  <si>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</si>
  <si>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</si>
  <si>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</si>
  <si>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</si>
  <si>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</si>
  <si>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</si>
  <si>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</si>
  <si>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</si>
  <si>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</si>
  <si>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</si>
  <si>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</si>
  <si>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</si>
  <si>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</si>
  <si>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</si>
  <si>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</si>
  <si>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</si>
  <si>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</si>
  <si>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</si>
  <si>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</si>
  <si>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</si>
  <si>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</si>
  <si>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</si>
  <si>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</si>
  <si>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</si>
  <si>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</si>
  <si>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</si>
  <si>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</si>
  <si>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</si>
  <si>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</si>
  <si>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</si>
  <si>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</si>
  <si>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</si>
  <si>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</si>
  <si>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</si>
  <si>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</si>
  <si>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</si>
  <si>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</si>
  <si>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</si>
  <si>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</si>
  <si>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</si>
  <si>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</si>
  <si>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</si>
  <si>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</si>
  <si>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</si>
  <si>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</si>
  <si>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</si>
  <si>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</si>
  <si>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</si>
  <si>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</si>
  <si>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</si>
  <si>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</si>
  <si>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</si>
  <si>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</si>
  <si>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</si>
  <si>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</si>
  <si>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</si>
  <si>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</si>
  <si>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</si>
  <si>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</si>
  <si>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</si>
  <si>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</si>
  <si>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</si>
  <si>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</si>
  <si>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</si>
  <si>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</si>
  <si>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</si>
  <si>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</si>
  <si>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</si>
  <si>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</si>
  <si>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</si>
  <si>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</si>
  <si>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</si>
  <si>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</si>
  <si>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</si>
  <si>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</si>
  <si>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</si>
  <si>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</si>
  <si>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</si>
  <si>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</si>
  <si>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</si>
  <si>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</si>
  <si>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</si>
  <si>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</si>
  <si>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</si>
  <si>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</si>
  <si>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</si>
  <si>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</si>
  <si>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</si>
  <si>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</si>
  <si>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</si>
  <si>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</si>
  <si>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</si>
  <si>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</si>
  <si>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</si>
  <si>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</si>
  <si>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</si>
  <si>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</si>
  <si>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</si>
  <si>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</si>
  <si>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</si>
  <si>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</si>
  <si>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</si>
  <si>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</si>
  <si>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</si>
  <si>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</si>
  <si>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</si>
  <si>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</si>
  <si>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</si>
  <si>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</si>
  <si>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</si>
  <si>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</si>
  <si>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</si>
  <si>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</si>
  <si>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</si>
  <si>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</si>
  <si>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</si>
  <si>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</si>
  <si>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</si>
  <si>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</si>
  <si>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</si>
  <si>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</si>
  <si>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</si>
  <si>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</si>
  <si>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</si>
  <si>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</si>
  <si>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</si>
  <si>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</si>
  <si>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</si>
  <si>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</si>
  <si>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</si>
  <si>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</si>
  <si>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</si>
  <si>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</si>
  <si>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</si>
  <si>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</si>
  <si>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</si>
  <si>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</si>
  <si>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</si>
  <si>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</si>
  <si>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</si>
  <si>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</si>
  <si>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</si>
  <si>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</si>
  <si>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</si>
  <si>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</si>
  <si>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</si>
  <si>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</si>
  <si>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</si>
  <si>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</si>
  <si>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</si>
  <si>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</si>
  <si>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</si>
  <si>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</si>
  <si>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</si>
  <si>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</si>
  <si>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</si>
  <si>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</si>
  <si>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</si>
  <si>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</si>
  <si>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</si>
  <si>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</si>
  <si>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</si>
  <si>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</si>
  <si>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</si>
  <si>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</si>
  <si>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</si>
  <si>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</si>
  <si>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</si>
  <si>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</si>
  <si>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</si>
  <si>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</si>
  <si>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</si>
  <si>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</si>
  <si>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</si>
  <si>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</si>
  <si>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</si>
  <si>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</si>
  <si>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</si>
  <si>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</si>
  <si>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</si>
  <si>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</si>
  <si>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</si>
  <si>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</si>
  <si>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</si>
  <si>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</si>
  <si>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</si>
  <si>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</si>
  <si>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</si>
  <si>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</si>
  <si>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</si>
  <si>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</si>
  <si>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</si>
  <si>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</si>
  <si>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</si>
  <si>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</si>
  <si>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</si>
  <si>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</si>
  <si>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</si>
  <si>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</si>
  <si>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</si>
  <si>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</si>
  <si>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</si>
  <si>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</si>
  <si>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</si>
  <si>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</si>
  <si>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</si>
  <si>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</si>
  <si>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</si>
  <si>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</si>
  <si>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</si>
  <si>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</si>
  <si>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</si>
  <si>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</si>
  <si>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</si>
  <si>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</si>
  <si>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</si>
  <si>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</si>
  <si>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</si>
  <si>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</si>
  <si>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</si>
  <si>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</si>
  <si>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</si>
  <si>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</si>
  <si>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</si>
  <si>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</si>
  <si>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</si>
  <si>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</si>
  <si>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</si>
  <si>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</si>
  <si>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</si>
  <si>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</si>
  <si>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</si>
  <si>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</si>
  <si>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</si>
  <si>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</si>
  <si>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</si>
  <si>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</si>
  <si>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</si>
  <si>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</si>
  <si>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</si>
  <si>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</si>
  <si>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</si>
  <si>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</si>
  <si>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</si>
  <si>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</si>
  <si>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</si>
  <si>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</si>
  <si>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</si>
  <si>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</si>
  <si>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</si>
  <si>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</si>
  <si>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</si>
  <si>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</si>
  <si>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</si>
  <si>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</si>
  <si>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</si>
  <si>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</si>
  <si>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</si>
  <si>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</si>
  <si>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</si>
  <si>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</si>
  <si>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</si>
  <si>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</si>
  <si>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</si>
  <si>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</si>
  <si>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</si>
  <si>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</si>
  <si>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</si>
  <si>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</si>
  <si>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</si>
  <si>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</si>
  <si>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</si>
  <si>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</si>
  <si>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</si>
  <si>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</si>
  <si>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</si>
  <si>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</si>
  <si>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</si>
  <si>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</si>
  <si>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</si>
  <si>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</si>
  <si>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</si>
  <si>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</si>
  <si>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</si>
  <si>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</si>
  <si>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</si>
  <si>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</si>
  <si>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</si>
  <si>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</si>
  <si>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</si>
  <si>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</si>
  <si>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</si>
  <si>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</si>
  <si>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</si>
  <si>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</si>
  <si>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</si>
  <si>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</si>
  <si>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</si>
  <si>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</si>
  <si>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</si>
  <si>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</si>
  <si>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</si>
  <si>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</si>
  <si>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</si>
  <si>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</si>
  <si>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</si>
  <si>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</si>
  <si>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</si>
  <si>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</si>
  <si>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</si>
  <si>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</si>
  <si>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</si>
  <si>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</si>
  <si>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</si>
  <si>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</si>
  <si>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</si>
  <si>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</si>
  <si>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</si>
  <si>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</si>
  <si>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</si>
  <si>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</si>
  <si>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</si>
  <si>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</si>
  <si>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</si>
  <si>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</si>
  <si>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</si>
  <si>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</si>
  <si>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</si>
  <si>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</si>
  <si>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</si>
  <si>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</si>
  <si>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</si>
  <si>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</si>
  <si>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</si>
  <si>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</si>
  <si>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</si>
  <si>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</si>
  <si>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</si>
  <si>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</si>
  <si>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</si>
  <si>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</si>
  <si>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</si>
  <si>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</si>
  <si>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</si>
  <si>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</si>
  <si>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</si>
  <si>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</si>
  <si>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</si>
  <si>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</si>
  <si>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</si>
  <si>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</si>
  <si>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</si>
  <si>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</si>
  <si>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</si>
  <si>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</si>
  <si>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</si>
  <si>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</si>
  <si>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</si>
  <si>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</si>
  <si>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</si>
  <si>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</si>
  <si>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</si>
  <si>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</si>
  <si>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</si>
  <si>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</si>
  <si>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</si>
  <si>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</si>
  <si>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</si>
  <si>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</si>
  <si>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</si>
  <si>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</si>
  <si>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</si>
  <si>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</si>
  <si>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</si>
  <si>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</si>
  <si>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</si>
  <si>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</si>
  <si>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</si>
  <si>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</si>
  <si>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</si>
  <si>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</si>
  <si>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</si>
  <si>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</si>
  <si>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</si>
  <si>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</si>
  <si>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</si>
  <si>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</si>
  <si>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</si>
  <si>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</si>
  <si>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</si>
  <si>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</si>
  <si>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</si>
  <si>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</si>
  <si>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</si>
  <si>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</si>
  <si>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</si>
  <si>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</si>
  <si>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</si>
  <si>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</si>
  <si>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</si>
  <si>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</si>
  <si>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</si>
  <si>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</si>
  <si>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</si>
  <si>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</si>
  <si>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</si>
  <si>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</si>
  <si>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</si>
  <si>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</si>
  <si>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</si>
  <si>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</si>
  <si>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</si>
  <si>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</si>
  <si>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</si>
  <si>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</si>
  <si>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</si>
  <si>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</si>
  <si>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</si>
  <si>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</si>
  <si>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</si>
  <si>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</si>
  <si>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</si>
  <si>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</si>
  <si>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</si>
  <si>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</si>
  <si>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</si>
  <si>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</si>
  <si>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</si>
  <si>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</si>
  <si>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</si>
  <si>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</si>
  <si>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</si>
  <si>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</si>
  <si>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</si>
  <si>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</si>
  <si>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</si>
  <si>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</si>
  <si>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</si>
  <si>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</si>
  <si>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</si>
  <si>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</si>
  <si>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</si>
  <si>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</si>
  <si>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</si>
  <si>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</si>
  <si>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</si>
  <si>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</si>
  <si>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</si>
  <si>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</si>
  <si>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</si>
  <si>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</si>
  <si>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</si>
  <si>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</si>
  <si>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</si>
  <si>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</si>
  <si>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</si>
  <si>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</si>
  <si>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</si>
  <si>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</si>
  <si>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</si>
  <si>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</si>
  <si>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</si>
  <si>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</si>
  <si>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</si>
  <si>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</si>
  <si>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</si>
  <si>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</si>
  <si>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</si>
  <si>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</si>
  <si>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</si>
  <si>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</si>
  <si>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</si>
  <si>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</si>
  <si>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</si>
  <si>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</si>
  <si>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</si>
  <si>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</si>
  <si>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</si>
  <si>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</si>
  <si>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</si>
  <si>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</si>
  <si>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</si>
  <si>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</si>
  <si>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</si>
  <si>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</si>
  <si>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</si>
  <si>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</si>
  <si>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</si>
  <si>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</si>
  <si>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</si>
  <si>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</si>
  <si>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</si>
  <si>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</si>
  <si>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</si>
  <si>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</si>
  <si>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</si>
  <si>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</si>
  <si>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</si>
  <si>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</si>
  <si>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</si>
  <si>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</si>
  <si>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</si>
  <si>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</si>
  <si>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</si>
  <si>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</si>
  <si>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</si>
  <si>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</si>
  <si>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</si>
  <si>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</si>
  <si>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</si>
  <si>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</si>
  <si>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</si>
  <si>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</si>
  <si>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</si>
  <si>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</si>
  <si>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</si>
  <si>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</si>
  <si>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</si>
  <si>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</si>
  <si>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</si>
  <si>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</si>
  <si>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</si>
  <si>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</si>
  <si>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</si>
  <si>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</si>
  <si>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</si>
  <si>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</si>
  <si>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</si>
  <si>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</si>
  <si>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</si>
  <si>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</si>
  <si>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</si>
  <si>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</si>
  <si>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</si>
  <si>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</si>
  <si>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</si>
  <si>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</si>
  <si>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</si>
  <si>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</si>
  <si>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</si>
  <si>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</si>
  <si>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</si>
  <si>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</si>
  <si>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</si>
  <si>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</si>
  <si>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</si>
  <si>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</si>
  <si>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</si>
  <si>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</si>
  <si>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</si>
  <si>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</si>
  <si>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</si>
  <si>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</si>
  <si>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</si>
  <si>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</si>
  <si>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</si>
  <si>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</si>
  <si>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</si>
  <si>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</si>
  <si>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</si>
  <si>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</si>
  <si>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</si>
  <si>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</si>
  <si>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</si>
  <si>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</si>
  <si>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</si>
  <si>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</si>
  <si>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</si>
  <si>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</si>
  <si>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</si>
  <si>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</si>
  <si>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</si>
  <si>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</si>
  <si>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</si>
  <si>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</si>
  <si>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</si>
  <si>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</si>
  <si>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</si>
  <si>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</si>
  <si>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</si>
  <si>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</si>
  <si>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</si>
  <si>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</si>
  <si>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</si>
  <si>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</si>
  <si>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</si>
  <si>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</si>
  <si>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</si>
  <si>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</si>
  <si>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</si>
  <si>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</si>
  <si>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</si>
  <si>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</si>
  <si>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</si>
  <si>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</si>
  <si>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</si>
  <si>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</si>
  <si>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</si>
  <si>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</si>
  <si>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</si>
  <si>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</si>
  <si>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</si>
  <si>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</si>
  <si>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</si>
  <si>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</si>
  <si>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</si>
  <si>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</si>
  <si>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</si>
  <si>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</si>
  <si>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</si>
  <si>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</si>
  <si>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</si>
  <si>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</si>
  <si>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</si>
  <si>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</si>
  <si>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</si>
  <si>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</si>
  <si>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</si>
  <si>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</si>
  <si>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</si>
  <si>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</si>
  <si>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</si>
  <si>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</si>
  <si>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</si>
  <si>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</si>
  <si>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</si>
  <si>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</si>
  <si>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</si>
  <si>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</si>
  <si>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</si>
  <si>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</si>
  <si>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</si>
  <si>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</si>
  <si>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</si>
  <si>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</si>
  <si>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</si>
  <si>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</si>
  <si>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</si>
  <si>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</si>
  <si>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</si>
  <si>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</si>
  <si>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</si>
  <si>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</si>
  <si>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</si>
  <si>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</si>
  <si>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</si>
  <si>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</si>
  <si>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</si>
  <si>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</si>
  <si>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</si>
  <si>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</si>
  <si>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</si>
  <si>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</si>
  <si>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</si>
  <si>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</si>
  <si>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</si>
  <si>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</si>
  <si>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</si>
  <si>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</si>
  <si>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</si>
  <si>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</si>
  <si>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</si>
  <si>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</si>
  <si>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</si>
  <si>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</si>
  <si>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</si>
  <si>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</si>
  <si>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</si>
  <si>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</si>
  <si>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</si>
  <si>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</si>
  <si>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</si>
  <si>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</si>
  <si>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</si>
  <si>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</si>
  <si>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</si>
  <si>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</si>
  <si>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</si>
  <si>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</si>
  <si>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</si>
  <si>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</si>
  <si>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</si>
  <si>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</si>
  <si>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</si>
  <si>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</si>
  <si>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</si>
  <si>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</si>
  <si>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</si>
  <si>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</si>
  <si>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</si>
  <si>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</si>
  <si>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</si>
  <si>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</si>
  <si>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</si>
  <si>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</si>
  <si>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</si>
  <si>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</si>
  <si>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</si>
  <si>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</si>
  <si>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</si>
  <si>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</si>
  <si>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</si>
  <si>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</si>
  <si>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</si>
  <si>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</si>
  <si>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</si>
  <si>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</si>
  <si>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</si>
  <si>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</si>
  <si>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</si>
  <si>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</si>
  <si>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</si>
  <si>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</si>
  <si>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</si>
  <si>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</si>
  <si>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</si>
  <si>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</si>
  <si>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</si>
  <si>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</si>
  <si>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</si>
  <si>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</si>
  <si>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</si>
  <si>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</si>
  <si>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</si>
  <si>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</si>
  <si>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</si>
  <si>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</si>
  <si>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</si>
  <si>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</si>
  <si>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</si>
  <si>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</si>
  <si>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</si>
  <si>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</si>
  <si>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</si>
  <si>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</si>
  <si>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</si>
  <si>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</si>
  <si>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</si>
  <si>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</si>
  <si>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</si>
  <si>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</si>
  <si>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</si>
  <si>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</si>
  <si>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</si>
  <si>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</si>
  <si>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</si>
  <si>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</si>
  <si>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</si>
  <si>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</si>
  <si>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</si>
  <si>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</si>
  <si>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</si>
  <si>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</si>
  <si>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</si>
  <si>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</si>
  <si>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</si>
  <si>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</si>
  <si>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</si>
  <si>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</si>
  <si>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</si>
  <si>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</si>
  <si>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</si>
  <si>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</si>
  <si>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</si>
  <si>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</si>
  <si>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</si>
  <si>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</si>
  <si>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</si>
  <si>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</si>
  <si>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</si>
  <si>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</si>
  <si>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</si>
  <si>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</si>
  <si>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</si>
  <si>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</si>
  <si>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</si>
  <si>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</si>
  <si>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</si>
  <si>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</si>
  <si>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</si>
  <si>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</si>
  <si>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</si>
  <si>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</si>
  <si>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</si>
  <si>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</si>
  <si>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</si>
  <si>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</si>
  <si>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</si>
  <si>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</si>
  <si>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</si>
  <si>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</si>
  <si>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</si>
  <si>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</si>
  <si>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</si>
  <si>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</si>
  <si>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</si>
  <si>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</si>
  <si>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</si>
  <si>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</si>
  <si>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</si>
  <si>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</si>
  <si>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</si>
  <si>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</si>
  <si>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</si>
  <si>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</si>
  <si>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</si>
  <si>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</si>
  <si>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</si>
  <si>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</si>
  <si>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</si>
  <si>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</si>
  <si>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</si>
  <si>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</si>
  <si>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</si>
  <si>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</si>
  <si>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</si>
  <si>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</si>
  <si>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</si>
  <si>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</si>
  <si>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</si>
  <si>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</si>
  <si>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</si>
  <si>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</si>
  <si>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</si>
  <si>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</si>
  <si>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</si>
  <si>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</si>
  <si>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</si>
  <si>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</si>
  <si>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</si>
  <si>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</si>
  <si>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</si>
  <si>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</si>
  <si>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</si>
  <si>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</si>
  <si>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</si>
  <si>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</si>
  <si>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</si>
  <si>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</si>
  <si>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</si>
  <si>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</si>
  <si>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</si>
  <si>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</si>
  <si>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</si>
  <si>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</si>
  <si>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</si>
  <si>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</si>
  <si>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</si>
  <si>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</si>
  <si>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</si>
  <si>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</si>
  <si>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</si>
  <si>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</si>
  <si>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</si>
  <si>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</si>
  <si>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</si>
  <si>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</si>
  <si>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</si>
  <si>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</si>
  <si>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</si>
  <si>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</si>
  <si>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</si>
  <si>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</si>
  <si>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</si>
  <si>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</si>
  <si>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</si>
  <si>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</si>
  <si>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</si>
  <si>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</si>
  <si>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</si>
  <si>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</si>
  <si>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</si>
  <si>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</si>
  <si>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</si>
  <si>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</si>
  <si>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</si>
  <si>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</si>
  <si>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</si>
  <si>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</si>
  <si>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</si>
  <si>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</si>
  <si>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</si>
  <si>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</si>
  <si>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</si>
  <si>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</si>
  <si>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</si>
  <si>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</si>
  <si>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</si>
  <si>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</si>
  <si>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</si>
  <si>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</si>
  <si>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</si>
  <si>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</si>
  <si>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</si>
  <si>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</si>
  <si>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</si>
  <si>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</si>
  <si>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</si>
  <si>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</si>
  <si>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</si>
  <si>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</si>
  <si>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</si>
  <si>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</si>
  <si>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</si>
  <si>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</si>
  <si>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</si>
  <si>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</si>
  <si>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</si>
  <si>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</si>
  <si>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</si>
  <si>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</si>
  <si>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</si>
  <si>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</si>
  <si>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</si>
  <si>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</si>
  <si>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</si>
  <si>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</si>
  <si>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</si>
  <si>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</si>
  <si>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</si>
  <si>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</si>
  <si>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</si>
  <si>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</si>
  <si>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</si>
  <si>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</si>
  <si>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</si>
  <si>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</si>
  <si>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</si>
  <si>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</si>
  <si>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</si>
  <si>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</si>
  <si>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</si>
  <si>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</si>
  <si>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</si>
  <si>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</si>
  <si>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</si>
  <si>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</si>
  <si>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</si>
  <si>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</si>
  <si>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</si>
  <si>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</si>
  <si>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</si>
  <si>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</si>
  <si>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</si>
  <si>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</si>
  <si>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</si>
  <si>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</si>
  <si>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</si>
  <si>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</si>
  <si>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</si>
  <si>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</si>
  <si>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</si>
  <si>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</si>
  <si>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</si>
  <si>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</si>
  <si>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</si>
  <si>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</si>
  <si>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</si>
  <si>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</si>
  <si>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</si>
  <si>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</si>
  <si>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</si>
  <si>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</si>
  <si>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</si>
  <si>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</si>
  <si>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</si>
  <si>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</si>
  <si>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</si>
  <si>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</si>
  <si>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</si>
  <si>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</si>
  <si>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</si>
  <si>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</si>
  <si>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</si>
  <si>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</si>
  <si>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</si>
  <si>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</si>
  <si>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</si>
  <si>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</si>
  <si>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</si>
  <si>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</si>
  <si>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</si>
  <si>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</si>
  <si>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</si>
  <si>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</si>
  <si>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</si>
  <si>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</si>
  <si>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</si>
  <si>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</si>
  <si>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</si>
  <si>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</si>
  <si>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</si>
  <si>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</si>
  <si>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</si>
  <si>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</si>
  <si>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</si>
  <si>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</si>
  <si>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</si>
  <si>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</si>
  <si>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</si>
  <si>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</si>
  <si>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</si>
  <si>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</si>
  <si>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</si>
  <si>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</si>
  <si>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</si>
  <si>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</si>
  <si>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</si>
  <si>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</si>
  <si>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</si>
  <si>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</si>
  <si>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</si>
  <si>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</si>
  <si>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</si>
  <si>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</si>
  <si>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</si>
  <si>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</si>
  <si>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</si>
  <si>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</si>
  <si>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</si>
  <si>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</si>
  <si>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</si>
  <si>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</si>
  <si>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</si>
  <si>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</si>
  <si>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</si>
  <si>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</si>
  <si>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</si>
  <si>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</si>
  <si>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</si>
  <si>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</si>
  <si>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</si>
  <si>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</si>
  <si>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</si>
  <si>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</si>
  <si>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</si>
  <si>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</si>
  <si>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</si>
  <si>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</si>
  <si>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</si>
  <si>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</si>
  <si>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</si>
  <si>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</si>
  <si>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</si>
  <si>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</si>
  <si>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</si>
  <si>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</si>
  <si>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</si>
  <si>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</si>
  <si>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</si>
  <si>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</si>
  <si>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</si>
  <si>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</si>
  <si>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</si>
  <si>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</si>
  <si>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</si>
  <si>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</si>
  <si>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</si>
  <si>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</si>
  <si>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</si>
  <si>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</si>
  <si>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</si>
  <si>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</si>
  <si>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</si>
  <si>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</si>
  <si>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</si>
  <si>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</si>
  <si>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</si>
  <si>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</si>
  <si>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</si>
  <si>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</si>
  <si>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</si>
  <si>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</si>
  <si>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</si>
  <si>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</si>
  <si>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</si>
  <si>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</si>
  <si>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</si>
  <si>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</si>
  <si>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</si>
  <si>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</si>
  <si>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</si>
  <si>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</si>
  <si>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</si>
  <si>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</si>
  <si>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</si>
  <si>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</si>
  <si>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</si>
  <si>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</si>
  <si>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</si>
  <si>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</si>
  <si>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</si>
  <si>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</si>
  <si>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</si>
  <si>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</si>
  <si>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</si>
  <si>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</si>
  <si>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</si>
  <si>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</si>
  <si>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</si>
  <si>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</si>
  <si>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</si>
  <si>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</si>
  <si>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</si>
  <si>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</si>
  <si>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</si>
  <si>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</si>
  <si>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</si>
  <si>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</si>
  <si>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</si>
  <si>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</si>
  <si>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</si>
  <si>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</si>
  <si>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</si>
  <si>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</si>
  <si>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</si>
  <si>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</si>
  <si>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</si>
  <si>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</si>
  <si>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</si>
  <si>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</si>
  <si>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</si>
  <si>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</si>
  <si>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</si>
  <si>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</si>
  <si>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</si>
  <si>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</si>
  <si>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</si>
  <si>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</si>
  <si>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</si>
  <si>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</si>
  <si>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</si>
  <si>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</si>
  <si>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</si>
  <si>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</si>
  <si>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</si>
  <si>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</si>
  <si>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</si>
  <si>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</si>
  <si>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</si>
  <si>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</si>
  <si>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</si>
  <si>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</si>
  <si>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</si>
  <si>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</si>
  <si>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</si>
  <si>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</si>
  <si>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</si>
  <si>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</si>
  <si>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</si>
  <si>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</si>
  <si>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</si>
  <si>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</si>
  <si>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</si>
  <si>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</si>
  <si>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</si>
  <si>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</si>
  <si>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</si>
  <si>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</si>
  <si>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</si>
  <si>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</si>
  <si>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</si>
  <si>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</si>
  <si>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</si>
  <si>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</si>
  <si>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</si>
  <si>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</si>
  <si>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</si>
  <si>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</si>
  <si>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</si>
  <si>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</si>
  <si>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</si>
  <si>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</si>
  <si>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</si>
  <si>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</si>
  <si>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</si>
  <si>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</si>
  <si>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</si>
  <si>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</si>
  <si>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</si>
  <si>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</si>
  <si>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</si>
  <si>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</si>
  <si>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</si>
  <si>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</si>
  <si>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</si>
  <si>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</si>
  <si>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</si>
  <si>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</si>
  <si>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</si>
  <si>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</si>
  <si>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</si>
  <si>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</si>
  <si>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</si>
  <si>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</si>
  <si>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</si>
  <si>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</si>
  <si>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</si>
  <si>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</si>
  <si>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</si>
  <si>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</si>
  <si>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</si>
  <si>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</si>
  <si>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</si>
  <si>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</si>
  <si>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</si>
  <si>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</si>
  <si>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</si>
  <si>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</si>
  <si>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</si>
  <si>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</si>
  <si>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</si>
  <si>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</si>
  <si>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</si>
  <si>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</si>
  <si>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</si>
  <si>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</si>
  <si>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</si>
  <si>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</si>
  <si>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</si>
  <si>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</si>
  <si>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</si>
  <si>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</si>
  <si>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</si>
  <si>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</si>
  <si>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</si>
  <si>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</si>
  <si>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</si>
  <si>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</si>
  <si>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</si>
  <si>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</si>
  <si>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</si>
  <si>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</si>
  <si>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</si>
  <si>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</si>
  <si>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</si>
  <si>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</si>
  <si>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</si>
  <si>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</si>
  <si>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</si>
  <si>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</si>
  <si>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</si>
  <si>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</si>
  <si>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</si>
  <si>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</si>
  <si>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</si>
  <si>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</si>
  <si>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</si>
  <si>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</si>
  <si>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</si>
  <si>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</si>
  <si>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</si>
  <si>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</si>
  <si>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</si>
  <si>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</si>
  <si>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</si>
  <si>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</si>
  <si>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</si>
  <si>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</si>
  <si>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</si>
  <si>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</si>
  <si>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</si>
  <si>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</si>
  <si>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</si>
  <si>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</si>
  <si>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</si>
  <si>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</si>
  <si>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</si>
  <si>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</si>
  <si>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</si>
  <si>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</si>
  <si>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</si>
  <si>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</si>
  <si>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</si>
  <si>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</si>
  <si>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</si>
  <si>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</si>
  <si>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</si>
  <si>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</si>
  <si>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</si>
  <si>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</si>
  <si>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</si>
  <si>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</si>
  <si>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</si>
  <si>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</si>
  <si>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</si>
  <si>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</si>
  <si>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</si>
  <si>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</si>
  <si>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</si>
  <si>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</si>
  <si>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</si>
  <si>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</si>
  <si>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</si>
  <si>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</si>
  <si>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</si>
  <si>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</si>
  <si>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</si>
  <si>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</si>
  <si>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</si>
  <si>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</si>
  <si>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</si>
  <si>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</si>
  <si>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</si>
  <si>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</si>
  <si>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</si>
  <si>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</si>
  <si>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</si>
  <si>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</si>
  <si>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</si>
  <si>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</si>
  <si>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</si>
  <si>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</si>
  <si>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</si>
  <si>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</si>
  <si>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</si>
  <si>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</si>
  <si>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</si>
  <si>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</si>
  <si>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</si>
  <si>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</si>
  <si>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</si>
  <si>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</si>
  <si>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</si>
  <si>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</si>
  <si>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</si>
  <si>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</si>
  <si>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</si>
  <si>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</si>
  <si>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</si>
  <si>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</si>
  <si>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</si>
  <si>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</si>
  <si>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</si>
  <si>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</si>
  <si>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</si>
  <si>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</si>
  <si>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</si>
  <si>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</si>
  <si>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</si>
  <si>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</si>
  <si>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</si>
  <si>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</si>
  <si>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</si>
  <si>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</si>
  <si>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</si>
  <si>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</si>
  <si>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</si>
  <si>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</si>
  <si>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</si>
  <si>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</si>
  <si>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</si>
  <si>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</si>
  <si>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</si>
  <si>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</si>
  <si>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</si>
  <si>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</si>
  <si>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</si>
  <si>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</si>
  <si>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</si>
  <si>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</si>
  <si>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</si>
  <si>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</si>
  <si>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</si>
  <si>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</si>
  <si>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</si>
  <si>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</si>
  <si>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</si>
  <si>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</si>
  <si>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</si>
  <si>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</si>
  <si>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</si>
  <si>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</si>
  <si>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</si>
  <si>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</si>
  <si>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</si>
  <si>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</si>
  <si>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</si>
  <si>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</si>
  <si>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</si>
  <si>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</si>
  <si>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</si>
  <si>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</si>
  <si>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</si>
  <si>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</si>
  <si>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</si>
  <si>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</si>
  <si>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</si>
  <si>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</si>
  <si>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</si>
  <si>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</si>
  <si>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</si>
  <si>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</si>
  <si>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</si>
  <si>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</si>
  <si>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</si>
  <si>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</si>
  <si>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</si>
  <si>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</si>
  <si>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</si>
  <si>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</si>
  <si>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</si>
  <si>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</si>
  <si>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</si>
  <si>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</si>
  <si>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</si>
  <si>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</si>
  <si>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</si>
  <si>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</si>
  <si>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</si>
  <si>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</si>
  <si>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</si>
  <si>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</si>
  <si>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</si>
  <si>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</si>
  <si>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</si>
  <si>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</si>
  <si>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</si>
  <si>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</si>
  <si>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</si>
  <si>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</si>
  <si>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</si>
  <si>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</si>
  <si>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</si>
  <si>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</si>
  <si>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</si>
  <si>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</si>
  <si>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</si>
  <si>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</si>
  <si>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</si>
  <si>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</si>
  <si>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</si>
  <si>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</si>
  <si>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</si>
  <si>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</si>
  <si>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</si>
  <si>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</si>
  <si>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</si>
  <si>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</si>
  <si>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</si>
  <si>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</si>
  <si>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</si>
  <si>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</si>
  <si>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</si>
  <si>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</si>
  <si>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</si>
  <si>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</si>
  <si>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</si>
  <si>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</si>
  <si>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</si>
  <si>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</si>
  <si>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</si>
  <si>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</si>
  <si>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</si>
  <si>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</si>
  <si>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</si>
  <si>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</si>
  <si>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</si>
  <si>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</si>
  <si>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</si>
  <si>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</si>
  <si>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</si>
  <si>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</si>
  <si>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</si>
  <si>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</si>
  <si>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</si>
  <si>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</si>
  <si>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</si>
  <si>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</si>
  <si>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</si>
  <si>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</si>
  <si>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</si>
  <si>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</si>
  <si>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</si>
  <si>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</si>
  <si>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</si>
  <si>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</si>
  <si>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</si>
  <si>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</si>
  <si>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</si>
  <si>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</si>
  <si>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</si>
  <si>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</si>
  <si>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</si>
  <si>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</si>
  <si>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</si>
  <si>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</si>
  <si>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</si>
  <si>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</si>
  <si>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</si>
  <si>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</si>
  <si>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</si>
  <si>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</si>
  <si>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</si>
  <si>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</si>
  <si>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</si>
  <si>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</si>
  <si>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</si>
  <si>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</si>
  <si>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</si>
  <si>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</si>
  <si>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</si>
  <si>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</si>
  <si>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</si>
  <si>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</si>
  <si>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</si>
  <si>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</si>
  <si>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</si>
  <si>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</si>
  <si>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</si>
  <si>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</si>
  <si>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</si>
  <si>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</si>
  <si>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</si>
  <si>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</si>
  <si>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</si>
  <si>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</si>
  <si>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</si>
  <si>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</si>
  <si>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</si>
  <si>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</si>
  <si>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</si>
  <si>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</si>
  <si>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</si>
  <si>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</si>
  <si>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</si>
  <si>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</si>
  <si>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</si>
  <si>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</si>
  <si>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</si>
  <si>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</si>
  <si>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</si>
  <si>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</si>
  <si>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</si>
  <si>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</si>
  <si>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</si>
  <si>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</si>
  <si>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</si>
  <si>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</si>
  <si>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</si>
  <si>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</si>
  <si>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</si>
  <si>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</si>
  <si>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</si>
  <si>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</si>
  <si>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</si>
  <si>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</si>
  <si>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</si>
  <si>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</si>
  <si>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</si>
  <si>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</si>
  <si>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</si>
  <si>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</si>
  <si>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</si>
  <si>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</si>
  <si>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</si>
  <si>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</si>
  <si>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</si>
  <si>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</si>
  <si>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</si>
  <si>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</si>
  <si>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</si>
  <si>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</si>
  <si>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</si>
  <si>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</si>
  <si>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</si>
  <si>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</si>
  <si>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</si>
  <si>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</si>
  <si>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</si>
  <si>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</si>
  <si>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</si>
  <si>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</si>
  <si>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</si>
  <si>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</si>
  <si>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</si>
  <si>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</si>
  <si>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</si>
  <si>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</si>
  <si>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</si>
  <si>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</si>
  <si>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</si>
  <si>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</si>
  <si>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</si>
  <si>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</si>
  <si>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</si>
  <si>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</si>
  <si>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</si>
  <si>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</si>
  <si>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</si>
  <si>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</si>
  <si>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</si>
  <si>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</si>
  <si>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</si>
  <si>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</si>
  <si>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</si>
  <si>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</si>
  <si>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</si>
  <si>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</si>
  <si>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</si>
  <si>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</si>
  <si>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</si>
  <si>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</si>
  <si>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</si>
  <si>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</si>
  <si>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</si>
  <si>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</si>
  <si>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</si>
  <si>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</si>
  <si>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</si>
  <si>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</si>
  <si>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</si>
  <si>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</si>
  <si>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</si>
  <si>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</si>
  <si>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</si>
  <si>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</si>
  <si>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</si>
  <si>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</si>
  <si>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</si>
  <si>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</si>
  <si>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</si>
  <si>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</si>
  <si>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</si>
  <si>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</si>
  <si>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</si>
  <si>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</si>
  <si>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</si>
  <si>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</si>
  <si>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</si>
  <si>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</si>
  <si>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</si>
  <si>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</si>
  <si>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</si>
  <si>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</si>
  <si>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</si>
  <si>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</si>
  <si>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</si>
  <si>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</si>
  <si>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</si>
  <si>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</si>
  <si>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</si>
  <si>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</si>
  <si>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</si>
  <si>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</si>
  <si>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</si>
  <si>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</si>
  <si>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</si>
  <si>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</si>
  <si>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</si>
  <si>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</si>
  <si>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</si>
  <si>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</si>
  <si>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</si>
  <si>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</si>
  <si>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</si>
  <si>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</si>
  <si>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</si>
  <si>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</si>
  <si>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</si>
  <si>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</si>
  <si>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</si>
  <si>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</si>
  <si>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</si>
  <si>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</si>
  <si>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</si>
  <si>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</si>
  <si>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</si>
  <si>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</si>
  <si>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</si>
  <si>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</si>
  <si>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</si>
  <si>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</si>
  <si>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</si>
  <si>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</si>
  <si>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</si>
  <si>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</si>
  <si>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</si>
  <si>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</si>
  <si>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</si>
  <si>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</si>
  <si>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</si>
  <si>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</si>
  <si>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</si>
  <si>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</si>
  <si>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</si>
  <si>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</si>
  <si>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</si>
  <si>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</si>
  <si>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</si>
  <si>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</si>
  <si>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</si>
  <si>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</si>
  <si>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</si>
  <si>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</si>
  <si>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</si>
  <si>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</si>
  <si>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</si>
  <si>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</si>
  <si>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</si>
  <si>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</si>
  <si>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</si>
  <si>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</si>
  <si>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</si>
  <si>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</si>
  <si>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</si>
  <si>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</si>
  <si>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</si>
  <si>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</si>
  <si>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</si>
  <si>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</si>
  <si>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</si>
  <si>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</si>
  <si>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</si>
  <si>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</si>
  <si>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</si>
  <si>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</si>
  <si>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</si>
  <si>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</si>
  <si>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</si>
  <si>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</si>
  <si>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</si>
  <si>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</si>
  <si>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</si>
  <si>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</si>
  <si>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</si>
  <si>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</si>
  <si>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</si>
  <si>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</si>
  <si>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</si>
  <si>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</si>
  <si>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</si>
  <si>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</si>
  <si>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</si>
  <si>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</si>
  <si>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</si>
  <si>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</si>
  <si>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</si>
  <si>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</si>
  <si>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</si>
  <si>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</si>
  <si>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</si>
  <si>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</si>
  <si>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</si>
  <si>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</si>
  <si>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</si>
  <si>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</si>
  <si>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</si>
  <si>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</si>
  <si>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</si>
  <si>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</si>
  <si>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</si>
  <si>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</si>
  <si>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</si>
  <si>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</si>
  <si>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</si>
  <si>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</si>
  <si>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</si>
  <si>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</si>
  <si>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</si>
  <si>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</si>
  <si>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</si>
  <si>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</si>
  <si>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</si>
  <si>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</si>
  <si>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</si>
  <si>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</si>
  <si>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</si>
  <si>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</si>
  <si>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</si>
  <si>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</si>
  <si>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</si>
  <si>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</si>
  <si>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</si>
  <si>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</si>
  <si>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</si>
  <si>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</si>
  <si>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</si>
  <si>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</si>
  <si>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</si>
  <si>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</si>
  <si>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</si>
  <si>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</si>
  <si>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</si>
  <si>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</si>
  <si>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</si>
  <si>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</si>
  <si>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</si>
  <si>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</si>
  <si>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</si>
  <si>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</si>
  <si>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</si>
  <si>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</si>
  <si>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</si>
  <si>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</si>
  <si>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</si>
  <si>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</si>
  <si>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</si>
  <si>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</si>
  <si>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</si>
  <si>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</si>
  <si>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</si>
  <si>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</si>
  <si>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</si>
  <si>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</si>
  <si>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</si>
  <si>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</si>
  <si>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</si>
  <si>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</si>
  <si>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</si>
  <si>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</si>
  <si>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</si>
  <si>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</si>
  <si>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</si>
  <si>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</si>
  <si>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</si>
  <si>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</si>
  <si>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</si>
  <si>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</si>
  <si>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</si>
  <si>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</si>
  <si>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</si>
  <si>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</si>
  <si>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</si>
  <si>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</si>
  <si>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</si>
  <si>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</si>
  <si>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</si>
  <si>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</si>
  <si>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</si>
  <si>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</si>
  <si>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</si>
  <si>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</si>
  <si>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</si>
  <si>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</si>
  <si>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</si>
  <si>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</si>
  <si>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</si>
  <si>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</si>
  <si>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</si>
  <si>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</si>
  <si>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</si>
  <si>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</si>
  <si>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</si>
  <si>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</si>
  <si>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</si>
  <si>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</si>
  <si>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</si>
  <si>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</si>
  <si>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</si>
  <si>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</si>
  <si>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</si>
  <si>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</si>
  <si>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</si>
  <si>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</si>
  <si>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</si>
  <si>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</si>
  <si>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</si>
  <si>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</si>
  <si>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</si>
  <si>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</si>
  <si>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</si>
  <si>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</si>
  <si>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</si>
  <si>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</si>
  <si>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</si>
  <si>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</si>
  <si>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</si>
  <si>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</si>
  <si>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</si>
  <si>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</si>
  <si>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</si>
  <si>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</si>
  <si>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</si>
  <si>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</si>
  <si>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</si>
  <si>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</si>
  <si>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</si>
  <si>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</si>
  <si>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</si>
  <si>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</si>
  <si>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</si>
  <si>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</si>
  <si>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</si>
  <si>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</si>
  <si>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</si>
  <si>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</si>
  <si>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</si>
  <si>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</si>
  <si>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</si>
  <si>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</si>
  <si>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</si>
  <si>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</si>
  <si>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</si>
  <si>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</si>
  <si>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</si>
  <si>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</si>
  <si>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</si>
  <si>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</si>
  <si>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</si>
  <si>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</si>
  <si>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</si>
  <si>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</si>
  <si>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</si>
  <si>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</si>
  <si>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</si>
  <si>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</si>
  <si>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</si>
  <si>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</si>
  <si>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</si>
  <si>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</si>
  <si>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</si>
  <si>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</si>
  <si>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</si>
  <si>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</si>
  <si>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</si>
  <si>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</si>
  <si>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</si>
  <si>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</si>
  <si>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</si>
  <si>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</si>
  <si>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</si>
  <si>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</si>
  <si>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</si>
  <si>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</si>
  <si>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</si>
  <si>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</si>
  <si>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</si>
  <si>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</si>
  <si>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</si>
  <si>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</si>
  <si>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</si>
  <si>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</si>
  <si>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</si>
  <si>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</si>
  <si>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</si>
  <si>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</si>
  <si>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</si>
  <si>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</si>
  <si>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</si>
  <si>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</si>
  <si>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</si>
  <si>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</si>
  <si>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</si>
  <si>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</si>
  <si>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</si>
  <si>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</si>
  <si>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</si>
  <si>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</si>
  <si>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</si>
  <si>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</si>
  <si>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</si>
  <si>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</si>
  <si>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</si>
  <si>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</si>
  <si>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</si>
  <si>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</si>
  <si>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</si>
  <si>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</si>
  <si>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</si>
  <si>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</si>
  <si>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</si>
  <si>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</si>
  <si>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</si>
  <si>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</si>
  <si>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</si>
  <si>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</si>
  <si>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</si>
  <si>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</si>
  <si>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</si>
  <si>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</si>
  <si>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</si>
  <si>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</si>
  <si>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</si>
  <si>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</si>
  <si>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</si>
  <si>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</si>
  <si>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</si>
  <si>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</si>
  <si>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</si>
  <si>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</si>
  <si>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</si>
  <si>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</si>
  <si>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</si>
  <si>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</si>
  <si>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</si>
  <si>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</si>
  <si>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</si>
  <si>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</si>
  <si>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</si>
  <si>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</si>
  <si>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</si>
  <si>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</si>
  <si>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</si>
  <si>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</si>
  <si>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</si>
  <si>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</si>
  <si>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</si>
  <si>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</si>
  <si>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</si>
  <si>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</si>
  <si>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</si>
  <si>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</si>
  <si>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</si>
  <si>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</si>
  <si>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</si>
  <si>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</si>
  <si>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</si>
  <si>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</si>
  <si>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</si>
  <si>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</si>
  <si>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</si>
  <si>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</si>
  <si>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</si>
  <si>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</si>
  <si>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</si>
  <si>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</si>
  <si>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</si>
  <si>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</si>
  <si>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</si>
  <si>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</si>
  <si>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</si>
  <si>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</si>
  <si>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</si>
  <si>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</si>
  <si>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</si>
  <si>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</si>
  <si>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</si>
  <si>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</si>
  <si>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</si>
  <si>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</si>
  <si>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</si>
  <si>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</si>
  <si>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</si>
  <si>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</si>
  <si>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</si>
  <si>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</si>
  <si>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</si>
  <si>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</si>
  <si>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</si>
  <si>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</si>
  <si>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</si>
  <si>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</si>
  <si>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</si>
  <si>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</si>
  <si>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</si>
  <si>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</si>
  <si>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</si>
  <si>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</si>
  <si>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</si>
  <si>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</si>
  <si>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</si>
  <si>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</si>
  <si>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</si>
  <si>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</si>
  <si>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</si>
  <si>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</si>
  <si>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</si>
  <si>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</si>
  <si>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</si>
  <si>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</si>
  <si>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</si>
  <si>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</si>
  <si>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</si>
  <si>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</si>
  <si>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</si>
  <si>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</si>
  <si>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</si>
  <si>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</si>
  <si>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</si>
  <si>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</si>
  <si>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</si>
  <si>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</si>
  <si>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</si>
  <si>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</si>
  <si>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</si>
  <si>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</si>
  <si>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</si>
  <si>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</si>
  <si>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</si>
  <si>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</si>
  <si>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</si>
  <si>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</si>
  <si>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</si>
  <si>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</si>
  <si>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</si>
  <si>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</si>
  <si>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</si>
  <si>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</si>
  <si>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</si>
  <si>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</si>
  <si>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</si>
  <si>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</si>
  <si>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</si>
  <si>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</si>
  <si>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</si>
  <si>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</si>
  <si>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</si>
  <si>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</si>
  <si>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</si>
  <si>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</si>
  <si>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</si>
  <si>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</si>
  <si>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</si>
  <si>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</si>
  <si>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</si>
  <si>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</si>
  <si>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</si>
  <si>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</si>
  <si>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</si>
  <si>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</si>
  <si>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</si>
  <si>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</si>
  <si>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</si>
  <si>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</si>
  <si>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</si>
  <si>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</si>
  <si>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</si>
  <si>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</si>
  <si>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</si>
  <si>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</si>
  <si>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</si>
  <si>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</si>
  <si>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</si>
  <si>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</si>
  <si>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</si>
  <si>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</si>
  <si>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</si>
  <si>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</si>
  <si>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</si>
  <si>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</si>
  <si>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</si>
  <si>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</si>
  <si>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</si>
  <si>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</si>
  <si>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</si>
  <si>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</si>
  <si>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</si>
  <si>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</si>
  <si>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</si>
  <si>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</si>
  <si>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</si>
  <si>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</si>
  <si>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</si>
  <si>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</si>
  <si>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</si>
  <si>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</si>
  <si>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</si>
  <si>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</si>
  <si>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</si>
  <si>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</si>
  <si>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</si>
  <si>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</si>
  <si>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</si>
  <si>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</si>
  <si>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</si>
  <si>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</si>
  <si>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</si>
  <si>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</si>
  <si>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</si>
  <si>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</si>
  <si>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</si>
  <si>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</si>
  <si>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</si>
  <si>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</si>
  <si>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</si>
  <si>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</si>
  <si>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</si>
  <si>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</si>
  <si>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</si>
  <si>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</si>
  <si>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</si>
  <si>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</si>
  <si>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</si>
  <si>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</si>
  <si>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</si>
  <si>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</si>
  <si>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</si>
  <si>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</si>
  <si>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</si>
  <si>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</si>
  <si>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</si>
  <si>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</si>
  <si>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</si>
  <si>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</si>
  <si>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</si>
  <si>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</si>
  <si>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</si>
  <si>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</si>
  <si>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</si>
  <si>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</si>
  <si>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</si>
  <si>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</si>
  <si>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</si>
  <si>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</si>
  <si>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</si>
  <si>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</si>
  <si>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</si>
  <si>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</si>
  <si>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</si>
  <si>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</si>
  <si>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</si>
  <si>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</si>
  <si>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</si>
  <si>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</si>
  <si>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</si>
  <si>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</si>
  <si>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</si>
  <si>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</si>
  <si>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</si>
  <si>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</si>
  <si>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</si>
  <si>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</si>
  <si>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</si>
  <si>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</si>
  <si>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</si>
  <si>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</si>
  <si>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</si>
  <si>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</si>
  <si>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</si>
  <si>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</si>
  <si>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</si>
  <si>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</si>
  <si>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</si>
  <si>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</si>
  <si>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</si>
  <si>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</si>
  <si>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</si>
  <si>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</si>
  <si>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</si>
  <si>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</si>
  <si>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</si>
  <si>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</si>
  <si>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</si>
  <si>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</si>
  <si>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</si>
  <si>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</si>
  <si>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</si>
  <si>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</si>
  <si>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</si>
  <si>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</si>
  <si>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</si>
  <si>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</si>
  <si>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</si>
  <si>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</si>
  <si>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</si>
  <si>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</si>
  <si>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</si>
  <si>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</si>
  <si>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</si>
  <si>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</si>
  <si>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</si>
  <si>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</si>
  <si>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</si>
  <si>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</si>
  <si>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</si>
  <si>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</si>
  <si>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</si>
  <si>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</si>
  <si>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</si>
  <si>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</si>
  <si>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</si>
  <si>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</si>
  <si>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</si>
  <si>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</si>
  <si>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</si>
  <si>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</si>
  <si>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</si>
  <si>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</si>
  <si>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</si>
  <si>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</si>
  <si>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</si>
  <si>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</si>
  <si>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</si>
  <si>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</si>
  <si>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</si>
  <si>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</si>
  <si>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</si>
  <si>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</si>
  <si>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</si>
  <si>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</si>
  <si>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</si>
  <si>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</si>
  <si>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</si>
  <si>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</si>
  <si>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</si>
  <si>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</si>
  <si>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</si>
  <si>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</si>
  <si>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</si>
  <si>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</si>
  <si>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</si>
  <si>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</si>
  <si>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</si>
  <si>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</si>
  <si>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</si>
  <si>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</si>
  <si>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</si>
  <si>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</si>
  <si>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</si>
  <si>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</si>
  <si>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</si>
  <si>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</si>
  <si>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</si>
  <si>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</si>
  <si>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</si>
  <si>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</si>
  <si>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</si>
  <si>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</si>
  <si>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</si>
  <si>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</si>
  <si>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</si>
  <si>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</si>
  <si>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</si>
  <si>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</si>
  <si>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</si>
  <si>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</si>
  <si>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</si>
  <si>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</si>
  <si>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</si>
  <si>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</si>
  <si>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</si>
  <si>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</si>
  <si>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</si>
  <si>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</si>
  <si>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</si>
  <si>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</si>
  <si>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</si>
  <si>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</si>
  <si>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</si>
  <si>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</si>
  <si>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</si>
  <si>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</si>
  <si>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</si>
  <si>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</si>
  <si>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</si>
  <si>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</si>
  <si>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</si>
  <si>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</si>
  <si>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</si>
  <si>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</si>
  <si>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</si>
  <si>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</si>
  <si>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</si>
  <si>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</si>
  <si>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</si>
  <si>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</si>
  <si>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</si>
  <si>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</si>
  <si>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</si>
  <si>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</si>
  <si>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</si>
  <si>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</si>
  <si>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</si>
  <si>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</si>
  <si>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</si>
  <si>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</si>
  <si>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</si>
  <si>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</si>
  <si>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</si>
  <si>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</si>
  <si>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</si>
  <si>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</si>
  <si>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</si>
  <si>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</si>
  <si>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</si>
  <si>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</si>
  <si>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</si>
  <si>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</si>
  <si>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</si>
  <si>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</si>
  <si>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</si>
  <si>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</si>
  <si>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</si>
  <si>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</si>
  <si>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</si>
  <si>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</si>
  <si>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</si>
  <si>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</si>
  <si>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</si>
  <si>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</si>
  <si>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</si>
  <si>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</si>
  <si>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</si>
  <si>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</si>
  <si>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</si>
  <si>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</si>
  <si>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</si>
  <si>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</si>
  <si>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</si>
  <si>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</si>
  <si>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</si>
  <si>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</si>
  <si>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</si>
  <si>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</si>
  <si>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</si>
  <si>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</si>
  <si>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</si>
  <si>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</si>
  <si>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</si>
  <si>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</si>
  <si>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</si>
  <si>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</si>
  <si>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</si>
  <si>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</si>
  <si>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</si>
  <si>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</si>
  <si>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</si>
  <si>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</si>
  <si>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</si>
  <si>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</si>
  <si>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</si>
  <si>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</si>
  <si>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</si>
  <si>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</si>
  <si>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</si>
  <si>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</si>
  <si>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</si>
  <si>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</si>
  <si>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</si>
  <si>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</si>
  <si>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</si>
  <si>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</si>
  <si>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</si>
  <si>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</si>
  <si>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</si>
  <si>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</si>
  <si>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</si>
  <si>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</si>
  <si>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</si>
  <si>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</si>
  <si>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</si>
  <si>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</si>
  <si>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</si>
  <si>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</si>
  <si>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</si>
  <si>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</si>
  <si>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</si>
  <si>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</si>
  <si>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</si>
  <si>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</si>
  <si>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</si>
  <si>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</si>
  <si>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</si>
  <si>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</si>
  <si>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</si>
  <si>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</si>
  <si>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</si>
  <si>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</si>
  <si>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</si>
  <si>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</si>
  <si>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</si>
  <si>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</si>
  <si>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</si>
  <si>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</si>
  <si>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</si>
  <si>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</si>
  <si>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</si>
  <si>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</si>
  <si>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</si>
  <si>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</si>
  <si>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</si>
  <si>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</si>
  <si>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</si>
  <si>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</si>
  <si>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</si>
  <si>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</si>
  <si>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</si>
  <si>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</si>
  <si>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</si>
  <si>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</si>
  <si>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</si>
  <si>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</si>
  <si>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</si>
  <si>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</si>
  <si>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</si>
  <si>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</si>
  <si>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</si>
  <si>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</si>
  <si>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</si>
  <si>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</si>
  <si>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</si>
  <si>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</si>
  <si>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</si>
  <si>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</si>
  <si>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</si>
  <si>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</si>
  <si>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</si>
  <si>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</si>
  <si>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</si>
  <si>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</si>
  <si>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</si>
  <si>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</si>
  <si>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</si>
  <si>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</si>
  <si>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</si>
  <si>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</si>
  <si>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</si>
  <si>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</si>
  <si>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</si>
  <si>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</si>
  <si>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</si>
  <si>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</si>
  <si>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</si>
  <si>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</si>
  <si>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</si>
  <si>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</si>
  <si>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</si>
  <si>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</si>
  <si>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</si>
  <si>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</si>
  <si>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</si>
  <si>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</si>
  <si>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</si>
  <si>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</si>
  <si>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</si>
  <si>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</si>
  <si>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</si>
  <si>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</si>
  <si>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</si>
  <si>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</si>
  <si>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</si>
  <si>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</si>
  <si>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</si>
  <si>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</si>
  <si>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</si>
  <si>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</si>
  <si>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</si>
  <si>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</si>
  <si>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</si>
  <si>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</si>
  <si>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</si>
  <si>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</si>
  <si>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</si>
  <si>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</si>
  <si>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</si>
  <si>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</si>
  <si>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</si>
  <si>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</si>
  <si>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</si>
  <si>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</si>
  <si>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</si>
  <si>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</si>
  <si>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</si>
  <si>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</si>
  <si>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</si>
  <si>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</si>
  <si>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</si>
  <si>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</si>
  <si>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</si>
  <si>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</si>
  <si>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</si>
  <si>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</si>
  <si>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</si>
  <si>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</si>
  <si>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</si>
  <si>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</si>
  <si>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</si>
  <si>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</si>
  <si>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</si>
  <si>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</si>
  <si>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</si>
  <si>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</si>
  <si>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</si>
  <si>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</si>
  <si>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</si>
  <si>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</si>
  <si>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</si>
  <si>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</si>
  <si>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</si>
  <si>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</si>
  <si>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</si>
  <si>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</si>
  <si>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</si>
  <si>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</si>
  <si>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</si>
  <si>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</si>
  <si>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</si>
  <si>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</si>
  <si>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</si>
  <si>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</si>
  <si>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</si>
  <si>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</si>
  <si>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</si>
  <si>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</si>
  <si>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</si>
  <si>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</si>
  <si>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</si>
  <si>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</si>
  <si>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</si>
  <si>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</si>
  <si>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</si>
  <si>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</si>
  <si>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</si>
  <si>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</si>
  <si>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</si>
  <si>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</si>
  <si>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</si>
  <si>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</si>
  <si>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</si>
  <si>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</si>
  <si>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</si>
  <si>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</si>
  <si>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</si>
  <si>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</si>
  <si>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</si>
  <si>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</si>
  <si>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</si>
  <si>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</si>
  <si>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</si>
  <si>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</si>
  <si>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</si>
  <si>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</si>
  <si>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</si>
  <si>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</si>
  <si>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</si>
  <si>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</si>
  <si>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</si>
  <si>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</si>
  <si>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</si>
  <si>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</si>
  <si>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</si>
  <si>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</si>
  <si>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</si>
  <si>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</si>
  <si>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</si>
  <si>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</si>
  <si>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</si>
  <si>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</si>
  <si>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</si>
  <si>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</si>
  <si>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</si>
  <si>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</si>
  <si>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</si>
  <si>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</si>
  <si>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</si>
  <si>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</si>
  <si>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</si>
  <si>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</si>
  <si>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</si>
  <si>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</si>
  <si>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</si>
  <si>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</si>
  <si>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</si>
  <si>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</si>
  <si>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</si>
  <si>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</si>
  <si>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</si>
  <si>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</si>
  <si>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</si>
  <si>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</si>
  <si>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</si>
  <si>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</si>
  <si>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</si>
  <si>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</si>
  <si>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</si>
  <si>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</si>
  <si>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</si>
  <si>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</si>
  <si>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</si>
  <si>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</si>
  <si>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</si>
  <si>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</si>
  <si>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</si>
  <si>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</si>
  <si>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</si>
  <si>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</si>
  <si>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</si>
  <si>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</si>
  <si>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</si>
  <si>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</si>
  <si>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</si>
  <si>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</si>
  <si>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</si>
  <si>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</si>
  <si>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</si>
  <si>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</si>
  <si>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</si>
  <si>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</si>
  <si>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</si>
  <si>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</si>
  <si>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</si>
  <si>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</si>
  <si>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</si>
  <si>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</si>
  <si>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</si>
  <si>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</si>
  <si>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</si>
  <si>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</si>
  <si>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</si>
  <si>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</si>
  <si>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</si>
  <si>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</si>
  <si>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</si>
  <si>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</si>
  <si>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</si>
  <si>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</si>
  <si>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</si>
  <si>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</si>
  <si>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</si>
  <si>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</si>
  <si>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</si>
  <si>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</si>
  <si>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</si>
  <si>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</si>
  <si>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</si>
  <si>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</si>
  <si>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</si>
  <si>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</si>
  <si>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</si>
  <si>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</si>
  <si>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</si>
  <si>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</si>
  <si>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</si>
  <si>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</si>
  <si>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</si>
  <si>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</si>
  <si>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</si>
  <si>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</si>
  <si>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</si>
  <si>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</si>
  <si>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</si>
  <si>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</si>
  <si>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</si>
  <si>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</si>
  <si>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</si>
  <si>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</si>
  <si>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</si>
  <si>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</si>
  <si>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</si>
  <si>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</si>
  <si>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</si>
  <si>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</si>
  <si>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</si>
  <si>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</si>
  <si>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</si>
  <si>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</si>
  <si>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</si>
  <si>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</si>
  <si>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</si>
  <si>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</si>
  <si>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</si>
  <si>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</si>
  <si>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</si>
  <si>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</si>
  <si>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</si>
  <si>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</si>
  <si>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</si>
  <si>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</si>
  <si>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</si>
  <si>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</si>
  <si>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</si>
  <si>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</si>
  <si>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</si>
  <si>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</si>
  <si>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</si>
  <si>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</si>
  <si>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</si>
  <si>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</si>
  <si>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</si>
  <si>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</si>
  <si>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</si>
  <si>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</si>
  <si>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</si>
  <si>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</si>
  <si>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</si>
  <si>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</si>
  <si>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</si>
  <si>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</si>
  <si>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</si>
  <si>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</si>
  <si>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</si>
  <si>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</si>
  <si>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</si>
  <si>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</si>
  <si>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</si>
  <si>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</si>
  <si>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</si>
  <si>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</si>
  <si>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</si>
  <si>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</si>
  <si>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</si>
  <si>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</si>
  <si>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</si>
  <si>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</si>
  <si>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</si>
  <si>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</si>
  <si>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</si>
  <si>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</si>
  <si>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</si>
  <si>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</si>
  <si>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</si>
  <si>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</si>
  <si>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</si>
  <si>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</si>
  <si>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</si>
  <si>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</si>
  <si>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</si>
  <si>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</si>
  <si>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</si>
  <si>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</si>
  <si>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</si>
  <si>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</si>
  <si>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</si>
  <si>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</si>
  <si>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</si>
  <si>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</si>
  <si>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</si>
  <si>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</si>
  <si>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</si>
  <si>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</si>
  <si>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</si>
  <si>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</si>
  <si>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</si>
  <si>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</si>
  <si>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</si>
  <si>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</si>
  <si>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</si>
  <si>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</si>
  <si>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</si>
  <si>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</si>
  <si>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</si>
  <si>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</si>
  <si>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</si>
  <si>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</si>
  <si>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</si>
  <si>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</si>
  <si>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</si>
  <si>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</si>
  <si>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</si>
  <si>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</si>
  <si>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</si>
  <si>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</si>
  <si>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</si>
  <si>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</si>
  <si>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</si>
  <si>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</si>
  <si>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</si>
  <si>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</si>
  <si>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</si>
  <si>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</si>
  <si>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</si>
  <si>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</si>
  <si>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</si>
  <si>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</si>
  <si>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</si>
  <si>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</si>
  <si>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</si>
  <si>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</si>
  <si>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</si>
  <si>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</si>
  <si>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</si>
  <si>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</si>
  <si>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</si>
  <si>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</si>
  <si>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</si>
  <si>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</si>
  <si>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</si>
  <si>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</si>
  <si>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</si>
  <si>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</si>
  <si>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</si>
  <si>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</si>
  <si>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</si>
  <si>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</si>
  <si>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</si>
  <si>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</si>
  <si>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</si>
  <si>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</si>
  <si>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</si>
  <si>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</si>
  <si>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</si>
  <si>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</si>
  <si>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</si>
  <si>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</si>
  <si>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</si>
  <si>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</si>
  <si>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</si>
  <si>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</si>
  <si>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</si>
  <si>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</si>
  <si>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</si>
  <si>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</si>
  <si>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</si>
  <si>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</si>
  <si>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</si>
  <si>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</si>
  <si>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</si>
  <si>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</si>
  <si>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</si>
  <si>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</si>
  <si>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</si>
  <si>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</si>
  <si>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</si>
  <si>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</si>
  <si>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</si>
  <si>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</si>
  <si>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</si>
  <si>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</si>
  <si>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</si>
  <si>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</si>
  <si>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</si>
  <si>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</si>
  <si>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</si>
  <si>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</si>
  <si>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</si>
  <si>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</si>
  <si>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</si>
  <si>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</si>
  <si>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</si>
  <si>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</si>
  <si>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</si>
  <si>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</si>
  <si>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</si>
  <si>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</si>
  <si>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</si>
  <si>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</si>
  <si>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</si>
  <si>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</si>
  <si>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</si>
  <si>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</si>
  <si>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</si>
  <si>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</si>
  <si>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</si>
  <si>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</si>
  <si>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</si>
  <si>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</si>
  <si>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</si>
  <si>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</si>
  <si>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</si>
  <si>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</si>
  <si>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</si>
  <si>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</si>
  <si>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</si>
  <si>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</si>
  <si>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</si>
  <si>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</si>
  <si>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</si>
  <si>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</si>
  <si>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</si>
  <si>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</si>
  <si>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</si>
  <si>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</si>
  <si>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</si>
  <si>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</si>
  <si>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</si>
  <si>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</si>
  <si>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</si>
  <si>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</si>
  <si>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</si>
  <si>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</si>
  <si>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</si>
  <si>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</si>
  <si>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</si>
  <si>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</si>
  <si>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</si>
  <si>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</si>
  <si>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</si>
  <si>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</si>
  <si>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</si>
  <si>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</si>
  <si>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</si>
  <si>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</si>
  <si>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</si>
  <si>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</si>
  <si>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</si>
  <si>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</si>
  <si>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</si>
  <si>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</si>
  <si>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</si>
  <si>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</si>
  <si>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</si>
  <si>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</si>
  <si>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</si>
  <si>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</si>
  <si>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</si>
  <si>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</si>
  <si>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</si>
  <si>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</si>
  <si>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</si>
  <si>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</si>
  <si>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</si>
  <si>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</si>
  <si>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</si>
  <si>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</si>
  <si>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</si>
  <si>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</si>
  <si>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</si>
  <si>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</si>
  <si>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</si>
  <si>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</si>
  <si>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</si>
  <si>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</si>
  <si>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</si>
  <si>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</si>
  <si>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</si>
  <si>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</si>
  <si>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</si>
  <si>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</si>
  <si>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</si>
  <si>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</si>
  <si>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</si>
  <si>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</si>
  <si>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</si>
  <si>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</si>
  <si>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</si>
  <si>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</si>
  <si>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</si>
  <si>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</si>
  <si>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</si>
  <si>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</si>
  <si>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</si>
  <si>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</si>
  <si>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</si>
  <si>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</si>
  <si>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</si>
  <si>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</si>
  <si>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</si>
  <si>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</si>
  <si>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</si>
  <si>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</si>
  <si>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</si>
  <si>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</si>
  <si>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</si>
  <si>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</si>
  <si>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</si>
  <si>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</si>
  <si>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</si>
  <si>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</si>
  <si>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</si>
  <si>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</si>
  <si>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</si>
  <si>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</si>
  <si>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</si>
  <si>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</si>
  <si>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</si>
  <si>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</si>
  <si>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</si>
  <si>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</si>
  <si>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</si>
  <si>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</si>
  <si>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</si>
  <si>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</si>
  <si>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</si>
  <si>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</si>
  <si>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</si>
  <si>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</si>
  <si>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</si>
  <si>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</si>
  <si>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</si>
  <si>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</si>
  <si>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</si>
  <si>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</si>
  <si>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</si>
  <si>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</si>
  <si>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</si>
  <si>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</si>
  <si>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</si>
  <si>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</si>
  <si>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</si>
  <si>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</si>
  <si>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</si>
  <si>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</si>
  <si>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</si>
  <si>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</si>
  <si>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</si>
  <si>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</si>
  <si>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</si>
  <si>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</si>
  <si>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</si>
  <si>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</si>
  <si>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</si>
  <si>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</si>
  <si>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</si>
  <si>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</si>
  <si>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</si>
  <si>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</si>
  <si>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</si>
  <si>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</si>
  <si>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</si>
  <si>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</si>
  <si>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</si>
  <si>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</si>
  <si>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</si>
  <si>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</si>
  <si>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</si>
  <si>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</si>
  <si>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</si>
  <si>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</si>
  <si>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</si>
  <si>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</si>
  <si>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</si>
  <si>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</si>
  <si>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</si>
  <si>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</si>
  <si>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</si>
  <si>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</si>
  <si>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</si>
  <si>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</si>
  <si>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</si>
  <si>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</si>
  <si>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</si>
  <si>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</si>
  <si>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</si>
  <si>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</si>
  <si>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</si>
  <si>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</si>
  <si>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</si>
  <si>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</si>
  <si>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</si>
  <si>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</si>
  <si>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</si>
  <si>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</si>
  <si>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</si>
  <si>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</si>
  <si>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</si>
  <si>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</si>
  <si>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</si>
  <si>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</si>
  <si>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</si>
  <si>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</si>
  <si>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</si>
  <si>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</si>
  <si>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</si>
  <si>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</si>
  <si>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</si>
  <si>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</si>
  <si>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</si>
  <si>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</si>
  <si>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</si>
  <si>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</si>
  <si>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</si>
  <si>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</si>
  <si>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</si>
  <si>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</si>
  <si>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</si>
  <si>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</si>
  <si>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</si>
  <si>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</si>
  <si>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</si>
  <si>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</si>
  <si>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</si>
  <si>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</si>
  <si>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</si>
  <si>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</si>
  <si>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</si>
  <si>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</si>
  <si>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</si>
  <si>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</si>
  <si>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</si>
  <si>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</si>
  <si>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</si>
  <si>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</si>
  <si>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</si>
  <si>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</si>
  <si>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</si>
  <si>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</si>
  <si>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</si>
  <si>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</si>
  <si>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</si>
  <si>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</si>
  <si>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</si>
  <si>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</si>
  <si>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</si>
  <si>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</si>
  <si>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</si>
  <si>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</si>
  <si>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</si>
  <si>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</si>
  <si>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</si>
  <si>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</si>
  <si>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</si>
  <si>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</si>
  <si>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</si>
  <si>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</si>
  <si>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</si>
  <si>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</si>
  <si>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</si>
  <si>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</si>
  <si>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</si>
  <si>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</si>
  <si>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</si>
  <si>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</si>
  <si>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</si>
  <si>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</si>
  <si>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</si>
  <si>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</si>
  <si>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</si>
  <si>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</si>
  <si>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</si>
  <si>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</si>
  <si>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</si>
  <si>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</si>
  <si>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</si>
  <si>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</si>
  <si>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</si>
  <si>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</si>
  <si>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</si>
  <si>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</si>
  <si>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</si>
  <si>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</si>
  <si>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</si>
  <si>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</si>
  <si>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</si>
  <si>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</si>
  <si>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</si>
  <si>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</si>
  <si>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</si>
  <si>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</si>
  <si>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</si>
  <si>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</si>
  <si>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</si>
  <si>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</si>
  <si>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</si>
  <si>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</si>
  <si>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</si>
  <si>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</si>
  <si>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</si>
  <si>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</si>
  <si>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</si>
  <si>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</si>
  <si>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</si>
  <si>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</si>
  <si>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</si>
  <si>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</si>
  <si>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</si>
  <si>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</si>
  <si>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</si>
  <si>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</si>
  <si>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</si>
  <si>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</si>
  <si>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</si>
  <si>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</si>
  <si>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</si>
  <si>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</si>
  <si>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</si>
  <si>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</si>
  <si>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</si>
  <si>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</si>
  <si>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</si>
  <si>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</si>
  <si>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</si>
  <si>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</si>
  <si>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</si>
  <si>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</si>
  <si>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</si>
  <si>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</si>
  <si>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</si>
  <si>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</si>
  <si>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</si>
  <si>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</si>
  <si>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</si>
  <si>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</si>
  <si>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</si>
  <si>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</si>
  <si>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</si>
  <si>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</si>
  <si>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</si>
  <si>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</si>
  <si>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</si>
  <si>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</si>
  <si>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</si>
  <si>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</si>
  <si>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</si>
  <si>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</si>
  <si>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</si>
  <si>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</si>
  <si>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</si>
  <si>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</si>
  <si>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</si>
  <si>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</si>
  <si>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</si>
  <si>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</si>
  <si>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</si>
  <si>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</si>
  <si>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</si>
  <si>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</si>
  <si>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</si>
  <si>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</si>
  <si>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</si>
  <si>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</si>
  <si>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</si>
  <si>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</si>
  <si>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</si>
  <si>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</si>
  <si>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</si>
  <si>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</si>
  <si>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</si>
  <si>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</si>
  <si>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</si>
  <si>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</si>
  <si>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</si>
  <si>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</si>
  <si>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</si>
  <si>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</si>
  <si>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</si>
  <si>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</si>
  <si>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</si>
  <si>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</si>
  <si>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</si>
  <si>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</si>
  <si>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</si>
  <si>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</si>
  <si>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</si>
  <si>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</si>
  <si>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</si>
  <si>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</si>
  <si>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</si>
  <si>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</si>
  <si>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</si>
  <si>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</si>
  <si>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</si>
  <si>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</si>
  <si>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</si>
  <si>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</si>
  <si>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</si>
  <si>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</si>
  <si>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</si>
  <si>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</si>
  <si>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</si>
  <si>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</si>
  <si>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</si>
  <si>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</si>
  <si>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</si>
  <si>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</si>
  <si>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</si>
  <si>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</si>
  <si>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</si>
  <si>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</si>
  <si>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</si>
  <si>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</si>
  <si>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</si>
  <si>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</si>
  <si>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</si>
  <si>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</si>
  <si>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</si>
  <si>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</si>
  <si>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</si>
  <si>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</si>
  <si>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</si>
  <si>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</si>
  <si>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</si>
  <si>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</si>
  <si>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</si>
  <si>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</si>
  <si>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</si>
  <si>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</si>
  <si>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</si>
  <si>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</si>
  <si>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</si>
  <si>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</si>
  <si>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</si>
  <si>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</si>
  <si>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</si>
  <si>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</si>
  <si>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</si>
  <si>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</si>
  <si>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</si>
  <si>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</si>
  <si>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</si>
  <si>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</si>
  <si>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</si>
  <si>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</si>
  <si>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</si>
  <si>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</si>
  <si>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</si>
  <si>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</si>
  <si>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</si>
  <si>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</si>
  <si>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</si>
  <si>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</si>
  <si>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</si>
  <si>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</si>
  <si>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</si>
  <si>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</si>
  <si>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</si>
  <si>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</si>
  <si>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</si>
  <si>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</si>
  <si>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</si>
  <si>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</si>
  <si>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</si>
  <si>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</si>
  <si>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</si>
  <si>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</si>
  <si>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</si>
  <si>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</si>
  <si>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</si>
  <si>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</si>
  <si>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</si>
  <si>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</si>
  <si>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</si>
  <si>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</si>
  <si>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</si>
  <si>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</si>
  <si>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</si>
  <si>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</si>
  <si>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</si>
  <si>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</si>
  <si>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</si>
  <si>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</si>
  <si>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</si>
  <si>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</si>
  <si>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</si>
  <si>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</si>
  <si>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</si>
  <si>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</si>
  <si>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</si>
  <si>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</si>
  <si>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</si>
  <si>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</si>
  <si>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</si>
  <si>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</si>
  <si>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</si>
  <si>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</si>
  <si>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</si>
  <si>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</si>
  <si>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</si>
  <si>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</si>
  <si>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</si>
  <si>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</si>
  <si>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</si>
  <si>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</si>
  <si>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</si>
  <si>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</si>
  <si>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</si>
  <si>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</si>
  <si>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</si>
  <si>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</si>
  <si>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</si>
  <si>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</si>
  <si>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</si>
  <si>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</si>
  <si>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</si>
  <si>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</si>
  <si>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</si>
  <si>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</si>
  <si>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</si>
  <si>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</si>
  <si>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</si>
  <si>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</si>
  <si>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</si>
  <si>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</si>
  <si>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</si>
  <si>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</si>
  <si>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</si>
  <si>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</si>
  <si>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</si>
  <si>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</si>
  <si>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</si>
  <si>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</si>
  <si>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</si>
  <si>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</si>
  <si>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</si>
  <si>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</si>
  <si>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</si>
  <si>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</si>
  <si>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</si>
  <si>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</si>
  <si>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</si>
  <si>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</si>
  <si>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</si>
  <si>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</si>
  <si>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</si>
  <si>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</si>
  <si>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</si>
  <si>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</si>
  <si>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</si>
  <si>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</si>
  <si>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</si>
  <si>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</si>
  <si>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</si>
  <si>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</si>
  <si>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</si>
  <si>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</si>
  <si>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</si>
  <si>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</si>
  <si>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</si>
  <si>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</si>
  <si>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</si>
  <si>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</si>
  <si>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</si>
  <si>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</si>
  <si>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</si>
  <si>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</si>
  <si>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</si>
  <si>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</si>
  <si>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</si>
  <si>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</si>
  <si>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</si>
  <si>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</si>
  <si>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</si>
  <si>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</si>
  <si>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</si>
  <si>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</si>
  <si>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</si>
  <si>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</si>
  <si>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</si>
  <si>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</si>
  <si>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</si>
  <si>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</si>
  <si>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</si>
  <si>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</si>
  <si>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</si>
  <si>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</si>
  <si>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</si>
  <si>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</si>
  <si>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</si>
  <si>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</si>
  <si>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</si>
  <si>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</si>
  <si>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</si>
  <si>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</si>
  <si>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</si>
  <si>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</si>
  <si>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</si>
  <si>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</si>
  <si>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</si>
  <si>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</si>
  <si>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</si>
  <si>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</si>
  <si>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</si>
  <si>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</si>
  <si>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</si>
  <si>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</si>
  <si>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</si>
  <si>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</si>
  <si>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</si>
  <si>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</si>
  <si>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</si>
  <si>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</si>
  <si>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</si>
  <si>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</si>
  <si>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</si>
  <si>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</si>
  <si>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</si>
  <si>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</si>
  <si>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</si>
  <si>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</si>
  <si>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</si>
  <si>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</si>
  <si>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</si>
  <si>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</si>
  <si>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</si>
  <si>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</si>
  <si>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</si>
  <si>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</si>
  <si>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</si>
  <si>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</si>
  <si>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</si>
  <si>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</si>
  <si>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</si>
  <si>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</si>
  <si>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</si>
  <si>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</si>
  <si>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</si>
  <si>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</si>
  <si>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</si>
  <si>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</si>
  <si>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</si>
  <si>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</si>
  <si>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</si>
  <si>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</si>
  <si>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</si>
  <si>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</si>
  <si>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</si>
  <si>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</si>
  <si>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</si>
  <si>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</si>
  <si>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</si>
  <si>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</si>
  <si>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</si>
  <si>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</si>
  <si>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</si>
  <si>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</si>
  <si>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</si>
  <si>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</si>
  <si>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</si>
  <si>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</si>
  <si>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</si>
  <si>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</si>
  <si>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</si>
  <si>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</si>
  <si>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</si>
  <si>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</si>
  <si>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</si>
  <si>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</si>
  <si>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</si>
  <si>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</si>
  <si>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</si>
  <si>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</si>
  <si>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</si>
  <si>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</si>
  <si>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</si>
  <si>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</si>
  <si>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</si>
  <si>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</si>
  <si>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</si>
  <si>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</si>
  <si>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</si>
  <si>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</si>
  <si>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</si>
  <si>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</si>
  <si>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</si>
  <si>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</si>
  <si>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</si>
  <si>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</si>
  <si>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</si>
  <si>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</si>
  <si>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</si>
  <si>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</si>
  <si>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</si>
  <si>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</si>
  <si>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</si>
  <si>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</si>
  <si>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</si>
  <si>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</si>
  <si>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</si>
  <si>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</si>
  <si>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</si>
  <si>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</si>
  <si>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</si>
  <si>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</si>
  <si>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</si>
  <si>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</si>
  <si>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</si>
  <si>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</si>
  <si>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</si>
  <si>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</si>
  <si>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</si>
  <si>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</si>
  <si>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</si>
  <si>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</si>
  <si>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</si>
  <si>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</si>
  <si>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</si>
  <si>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</si>
  <si>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</si>
  <si>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</si>
  <si>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</si>
  <si>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</si>
  <si>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</si>
  <si>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</si>
  <si>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</si>
  <si>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</si>
  <si>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</si>
  <si>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</si>
  <si>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</si>
  <si>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</si>
  <si>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</si>
  <si>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</si>
  <si>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</si>
  <si>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</si>
  <si>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</si>
  <si>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</si>
  <si>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</si>
  <si>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</si>
  <si>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</si>
  <si>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</si>
  <si>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</si>
  <si>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</si>
  <si>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</si>
  <si>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</si>
  <si>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</si>
  <si>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</si>
  <si>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</si>
  <si>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</si>
  <si>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</si>
  <si>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</si>
  <si>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</si>
  <si>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</si>
  <si>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</si>
  <si>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</si>
  <si>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</si>
  <si>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</si>
  <si>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</si>
  <si>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</si>
  <si>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</si>
  <si>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</si>
  <si>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</si>
  <si>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</si>
  <si>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</si>
  <si>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</si>
  <si>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</si>
  <si>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</si>
  <si>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</si>
  <si>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</si>
  <si>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</si>
  <si>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</si>
  <si>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</si>
  <si>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</si>
  <si>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</si>
  <si>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</si>
  <si>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</si>
  <si>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</si>
  <si>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</si>
  <si>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</si>
  <si>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</si>
  <si>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</si>
  <si>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</si>
  <si>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</si>
  <si>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</si>
  <si>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</si>
  <si>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</si>
  <si>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</si>
  <si>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</si>
  <si>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</si>
  <si>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</si>
  <si>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</si>
  <si>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</si>
  <si>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</si>
  <si>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</si>
  <si>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</si>
  <si>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</si>
  <si>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</si>
  <si>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</si>
  <si>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</si>
  <si>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</si>
  <si>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</si>
  <si>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</si>
  <si>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</si>
  <si>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</si>
  <si>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</si>
  <si>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</si>
  <si>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</si>
  <si>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</si>
  <si>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</si>
  <si>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</si>
  <si>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</si>
  <si>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</si>
  <si>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</si>
  <si>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</si>
  <si>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</si>
  <si>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</si>
  <si>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</si>
  <si>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</si>
  <si>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</si>
  <si>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</si>
  <si>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</si>
  <si>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</si>
  <si>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</si>
  <si>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</si>
  <si>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</si>
  <si>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</si>
  <si>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</si>
  <si>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</si>
  <si>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</si>
  <si>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</si>
  <si>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</si>
  <si>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</si>
  <si>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</si>
  <si>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</si>
  <si>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</si>
  <si>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</si>
  <si>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</si>
  <si>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</si>
  <si>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</si>
  <si>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</si>
  <si>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</si>
  <si>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</si>
  <si>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</si>
  <si>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</si>
  <si>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</si>
  <si>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</si>
  <si>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</si>
  <si>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</si>
  <si>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</si>
  <si>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</si>
  <si>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</si>
  <si>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</si>
  <si>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</si>
  <si>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</si>
  <si>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</si>
  <si>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</si>
  <si>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</si>
  <si>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</si>
  <si>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</si>
  <si>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</si>
  <si>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</si>
  <si>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</si>
  <si>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</si>
  <si>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</si>
  <si>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</si>
  <si>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</si>
  <si>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</si>
  <si>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</si>
  <si>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</si>
  <si>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</si>
  <si>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</si>
  <si>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</si>
  <si>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</si>
  <si>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</si>
  <si>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</si>
  <si>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</si>
  <si>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</si>
  <si>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</si>
  <si>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</si>
  <si>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</si>
  <si>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</si>
  <si>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</si>
  <si>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</si>
  <si>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</si>
  <si>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</si>
  <si>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</si>
  <si>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</si>
  <si>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</si>
  <si>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</si>
  <si>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</si>
  <si>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</si>
  <si>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</si>
  <si>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</si>
  <si>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</si>
  <si>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</si>
  <si>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</si>
  <si>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</si>
  <si>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</si>
  <si>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</si>
  <si>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</si>
  <si>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</si>
  <si>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</si>
  <si>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</si>
  <si>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</si>
  <si>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</si>
  <si>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</si>
  <si>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</si>
  <si>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</si>
  <si>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</si>
  <si>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</si>
  <si>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</si>
  <si>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</si>
  <si>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</si>
  <si>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</si>
  <si>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</si>
  <si>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</si>
  <si>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</si>
  <si>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</si>
  <si>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</si>
  <si>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</si>
  <si>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</si>
  <si>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</si>
  <si>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</si>
  <si>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</si>
  <si>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</si>
  <si>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</si>
  <si>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</si>
  <si>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</si>
  <si>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</si>
  <si>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</si>
  <si>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</si>
  <si>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</si>
  <si>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</si>
  <si>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</si>
  <si>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</si>
  <si>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</si>
  <si>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</si>
  <si>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</si>
  <si>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</si>
  <si>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</si>
  <si>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</si>
  <si>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</si>
  <si>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</si>
  <si>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</si>
  <si>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</si>
  <si>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</si>
  <si>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</si>
  <si>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</si>
  <si>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</si>
  <si>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</si>
  <si>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</si>
  <si>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</si>
  <si>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</si>
  <si>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</si>
  <si>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</si>
  <si>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</si>
  <si>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</si>
  <si>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</si>
  <si>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</si>
  <si>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</si>
  <si>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</si>
  <si>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</si>
  <si>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</si>
  <si>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</si>
  <si>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</si>
  <si>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</si>
  <si>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</si>
  <si>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</si>
  <si>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</si>
  <si>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</si>
  <si>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</si>
  <si>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</si>
  <si>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</si>
  <si>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</si>
  <si>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</si>
  <si>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</si>
  <si>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</si>
  <si>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</si>
  <si>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</si>
  <si>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</si>
  <si>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</si>
  <si>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</si>
  <si>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</si>
  <si>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</si>
  <si>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</si>
  <si>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</si>
  <si>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</si>
  <si>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</si>
  <si>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</si>
  <si>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</si>
  <si>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</si>
  <si>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</si>
  <si>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</si>
  <si>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</si>
  <si>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</si>
  <si>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</si>
  <si>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</si>
  <si>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</si>
  <si>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</si>
  <si>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</si>
  <si>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</si>
  <si>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</si>
  <si>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</si>
  <si>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</si>
  <si>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</si>
  <si>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</si>
  <si>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</si>
  <si>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</si>
  <si>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</si>
  <si>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</si>
  <si>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</si>
  <si>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</si>
  <si>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</si>
  <si>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</si>
  <si>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</si>
  <si>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</si>
  <si>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</si>
  <si>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</si>
  <si>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</si>
  <si>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</si>
  <si>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</si>
  <si>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</si>
  <si>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</si>
  <si>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</si>
  <si>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</si>
  <si>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</si>
  <si>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</si>
  <si>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</si>
  <si>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</si>
  <si>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</si>
  <si>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</si>
  <si>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</si>
  <si>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</si>
  <si>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</si>
  <si>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</si>
  <si>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</si>
  <si>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</si>
  <si>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</si>
  <si>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</si>
  <si>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</si>
  <si>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</si>
  <si>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</si>
  <si>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</si>
  <si>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</si>
  <si>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</si>
  <si>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</si>
  <si>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</si>
  <si>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</si>
  <si>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</si>
  <si>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</si>
  <si>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</si>
  <si>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</si>
  <si>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</si>
  <si>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</si>
  <si>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</si>
  <si>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</si>
  <si>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</si>
  <si>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</si>
  <si>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</si>
  <si>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</si>
  <si>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</si>
  <si>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</si>
  <si>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</si>
  <si>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</si>
  <si>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</si>
  <si>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</si>
  <si>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</si>
  <si>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</si>
  <si>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</si>
  <si>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</si>
  <si>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</si>
  <si>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</si>
  <si>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</si>
  <si>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</si>
  <si>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</si>
  <si>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</si>
  <si>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</si>
  <si>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</si>
  <si>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</si>
  <si>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</si>
  <si>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</si>
  <si>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</si>
  <si>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</si>
  <si>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</si>
  <si>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</si>
  <si>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</si>
  <si>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</si>
  <si>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</si>
  <si>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</si>
  <si>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</si>
  <si>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</si>
  <si>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</si>
  <si>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</si>
  <si>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</si>
  <si>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</si>
  <si>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</si>
  <si>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</si>
  <si>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</si>
  <si>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</si>
  <si>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</si>
  <si>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</si>
  <si>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</si>
  <si>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</si>
  <si>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</si>
  <si>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</si>
  <si>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</si>
  <si>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</si>
  <si>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</si>
  <si>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</si>
  <si>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</si>
  <si>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</si>
  <si>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</si>
  <si>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</si>
  <si>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</si>
  <si>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</si>
  <si>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</si>
  <si>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</si>
  <si>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</si>
  <si>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</si>
  <si>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</si>
  <si>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</si>
  <si>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</si>
  <si>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</si>
  <si>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</si>
  <si>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</si>
  <si>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</si>
  <si>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</si>
  <si>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</si>
  <si>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</si>
  <si>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</si>
  <si>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</si>
  <si>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</si>
  <si>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</si>
  <si>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</si>
  <si>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</si>
  <si>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</si>
  <si>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</si>
  <si>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</si>
  <si>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</si>
  <si>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</si>
  <si>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</si>
  <si>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</si>
  <si>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</si>
  <si>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</si>
  <si>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</si>
  <si>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</si>
  <si>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</si>
  <si>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</si>
  <si>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</si>
  <si>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</si>
  <si>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</si>
  <si>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</si>
  <si>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</si>
  <si>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</si>
  <si>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</si>
  <si>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</si>
  <si>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</si>
  <si>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</si>
  <si>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</si>
  <si>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</si>
  <si>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</si>
  <si>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</si>
  <si>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</si>
  <si>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</si>
  <si>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</si>
  <si>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</si>
  <si>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</si>
  <si>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</si>
  <si>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</si>
  <si>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</si>
  <si>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</si>
  <si>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</si>
  <si>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</si>
  <si>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</si>
  <si>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</si>
  <si>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</si>
  <si>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</si>
  <si>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</si>
  <si>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</si>
  <si>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</si>
  <si>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</si>
  <si>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</si>
  <si>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</si>
  <si>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</si>
  <si>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</si>
  <si>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</si>
  <si>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</si>
  <si>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</si>
  <si>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</si>
  <si>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</si>
  <si>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</si>
  <si>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</si>
  <si>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</si>
  <si>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</si>
  <si>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</si>
  <si>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</si>
  <si>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</si>
  <si>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</si>
  <si>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</si>
  <si>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</si>
  <si>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</si>
  <si>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</si>
  <si>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</si>
  <si>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</si>
  <si>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</si>
  <si>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</si>
  <si>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</si>
  <si>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</si>
  <si>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</si>
  <si>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</si>
  <si>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</si>
  <si>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</si>
  <si>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</si>
  <si>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</si>
  <si>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</si>
  <si>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</si>
  <si>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</si>
  <si>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</si>
  <si>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</si>
  <si>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</si>
  <si>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</si>
  <si>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</si>
  <si>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</si>
  <si>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</si>
  <si>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</si>
  <si>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</si>
  <si>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</si>
  <si>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</si>
  <si>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</si>
  <si>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</si>
  <si>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</si>
  <si>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</si>
  <si>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</si>
  <si>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</si>
  <si>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</si>
  <si>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</si>
  <si>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</si>
  <si>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</si>
  <si>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</si>
  <si>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</si>
  <si>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</si>
  <si>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</si>
  <si>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</si>
  <si>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</si>
  <si>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</si>
  <si>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</si>
  <si>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</si>
  <si>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</si>
  <si>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</si>
  <si>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</si>
  <si>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</si>
  <si>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</si>
  <si>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</si>
  <si>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</si>
  <si>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</si>
  <si>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</si>
  <si>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</si>
  <si>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</si>
  <si>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</si>
  <si>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</si>
  <si>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</si>
  <si>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</si>
  <si>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</si>
  <si>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</si>
  <si>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</si>
  <si>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</si>
  <si>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</si>
  <si>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</si>
  <si>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</si>
  <si>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</si>
  <si>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</si>
  <si>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</si>
  <si>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</si>
  <si>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</si>
  <si>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</si>
  <si>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</si>
  <si>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</si>
  <si>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</si>
  <si>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</si>
  <si>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</si>
  <si>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</si>
  <si>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</si>
  <si>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</si>
  <si>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</si>
  <si>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</si>
  <si>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</si>
  <si>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</si>
  <si>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</si>
  <si>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</si>
  <si>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</si>
  <si>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</si>
  <si>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</si>
  <si>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</si>
  <si>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</si>
  <si>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</si>
  <si>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</si>
  <si>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</si>
  <si>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</si>
  <si>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</si>
  <si>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</si>
  <si>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</si>
  <si>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</si>
  <si>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</si>
  <si>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</si>
  <si>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</si>
  <si>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</si>
  <si>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</si>
  <si>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</si>
  <si>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</si>
  <si>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</si>
  <si>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</si>
  <si>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</si>
  <si>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</si>
  <si>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</si>
  <si>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</si>
  <si>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</si>
  <si>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</si>
  <si>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</si>
  <si>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</si>
  <si>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</si>
  <si>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</si>
  <si>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</si>
  <si>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</si>
  <si>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</si>
  <si>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</si>
  <si>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</si>
  <si>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</si>
  <si>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</si>
  <si>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</si>
  <si>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</si>
  <si>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</si>
  <si>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</si>
  <si>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</si>
  <si>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</si>
  <si>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</si>
  <si>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</si>
  <si>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</si>
  <si>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</si>
  <si>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</si>
  <si>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</si>
  <si>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</si>
  <si>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</si>
  <si>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</si>
  <si>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</si>
  <si>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</si>
  <si>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</si>
  <si>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</si>
  <si>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</si>
  <si>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</si>
  <si>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</si>
  <si>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</si>
  <si>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</si>
  <si>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</si>
  <si>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</si>
  <si>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</si>
  <si>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</si>
  <si>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</si>
  <si>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</si>
  <si>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</si>
  <si>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</si>
  <si>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</si>
  <si>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</si>
  <si>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</si>
  <si>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</si>
  <si>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</si>
  <si>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</si>
  <si>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</si>
  <si>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</si>
  <si>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</si>
  <si>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</si>
  <si>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</si>
  <si>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</si>
  <si>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</si>
  <si>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</si>
  <si>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</si>
  <si>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</si>
  <si>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</si>
  <si>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</si>
  <si>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</si>
  <si>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</si>
  <si>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</si>
  <si>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</si>
  <si>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</si>
  <si>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</si>
  <si>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</si>
  <si>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</si>
  <si>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</si>
  <si>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</si>
  <si>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</si>
  <si>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</si>
  <si>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</si>
  <si>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</si>
  <si>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</si>
  <si>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</si>
  <si>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</si>
  <si>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</si>
  <si>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</si>
  <si>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</si>
  <si>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</si>
  <si>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</si>
  <si>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</si>
  <si>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</si>
  <si>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</si>
  <si>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</si>
  <si>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</si>
  <si>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</si>
  <si>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</si>
  <si>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</si>
  <si>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</si>
  <si>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</si>
  <si>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</si>
  <si>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</si>
  <si>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</si>
  <si>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</si>
  <si>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</si>
  <si>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</si>
  <si>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</si>
  <si>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</si>
  <si>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</si>
  <si>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</si>
  <si>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</si>
  <si>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</si>
  <si>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</si>
  <si>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</si>
  <si>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</si>
  <si>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</si>
  <si>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</si>
  <si>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</si>
  <si>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</si>
  <si>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</si>
  <si>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</si>
  <si>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</si>
  <si>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</si>
  <si>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</si>
  <si>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</si>
  <si>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</si>
  <si>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</si>
  <si>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</si>
  <si>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</si>
  <si>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</si>
  <si>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</si>
  <si>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</si>
  <si>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</si>
  <si>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</si>
  <si>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</si>
  <si>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</si>
  <si>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</si>
  <si>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</si>
  <si>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</si>
  <si>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</si>
  <si>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</si>
  <si>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</si>
  <si>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</si>
  <si>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</si>
  <si>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</si>
  <si>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</si>
  <si>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</si>
  <si>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</si>
  <si>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</si>
  <si>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</si>
  <si>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</si>
  <si>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</si>
  <si>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</si>
  <si>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</si>
  <si>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</si>
  <si>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</si>
  <si>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</si>
  <si>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</si>
  <si>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</si>
  <si>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</si>
  <si>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</si>
  <si>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</si>
  <si>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</si>
  <si>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</si>
  <si>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</si>
  <si>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</si>
  <si>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</si>
  <si>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</si>
  <si>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</si>
  <si>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</si>
  <si>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</si>
  <si>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</si>
  <si>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</si>
  <si>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</si>
  <si>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</si>
  <si>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</si>
  <si>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</si>
  <si>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</si>
  <si>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</si>
  <si>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</si>
  <si>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</si>
  <si>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</si>
  <si>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</si>
  <si>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</si>
  <si>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</si>
  <si>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</si>
  <si>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</si>
  <si>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</si>
  <si>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</si>
  <si>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</si>
  <si>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</si>
  <si>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</si>
  <si>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</si>
  <si>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</si>
  <si>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</si>
  <si>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</si>
  <si>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</si>
  <si>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</si>
  <si>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</si>
  <si>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</si>
  <si>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</si>
  <si>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</si>
  <si>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</si>
  <si>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</si>
  <si>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</si>
  <si>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</si>
  <si>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</si>
  <si>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</si>
  <si>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</si>
  <si>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</si>
  <si>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</si>
  <si>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</si>
  <si>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</si>
  <si>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</si>
  <si>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</si>
  <si>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</si>
  <si>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</si>
  <si>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</si>
  <si>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</si>
  <si>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</si>
  <si>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</si>
  <si>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</si>
  <si>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</si>
  <si>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</si>
  <si>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</si>
  <si>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</si>
  <si>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</si>
  <si>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</si>
  <si>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</si>
  <si>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</si>
  <si>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</si>
  <si>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</si>
  <si>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</si>
  <si>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</si>
  <si>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</si>
  <si>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</si>
  <si>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</si>
  <si>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</si>
  <si>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</si>
  <si>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</si>
  <si>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</si>
  <si>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</si>
  <si>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</si>
  <si>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</si>
  <si>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</si>
  <si>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</si>
  <si>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</si>
  <si>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</si>
  <si>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</si>
  <si>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</si>
  <si>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</si>
  <si>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</si>
  <si>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</si>
  <si>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</si>
  <si>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</si>
  <si>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</si>
  <si>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</si>
  <si>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</si>
  <si>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</si>
  <si>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</si>
  <si>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</si>
  <si>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</si>
  <si>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</si>
  <si>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</si>
  <si>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</si>
  <si>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</si>
  <si>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</si>
  <si>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</si>
  <si>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</si>
  <si>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</si>
  <si>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</si>
  <si>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</si>
  <si>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</si>
  <si>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</si>
  <si>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</si>
  <si>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</si>
  <si>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</si>
  <si>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</si>
  <si>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</si>
  <si>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</si>
  <si>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</si>
  <si>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</si>
  <si>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</si>
  <si>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</si>
  <si>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</si>
  <si>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</si>
  <si>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</si>
  <si>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</si>
  <si>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</si>
  <si>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</si>
  <si>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</si>
  <si>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</si>
  <si>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</si>
  <si>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</si>
  <si>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</si>
  <si>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</si>
  <si>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</si>
  <si>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</si>
  <si>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</si>
  <si>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</si>
  <si>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</si>
  <si>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</si>
  <si>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</si>
  <si>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</si>
  <si>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</si>
  <si>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</si>
  <si>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</si>
  <si>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</si>
  <si>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</si>
  <si>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</si>
  <si>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</si>
  <si>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</si>
  <si>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</si>
  <si>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</si>
  <si>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</si>
  <si>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</si>
  <si>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</si>
  <si>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</si>
  <si>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</si>
  <si>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</si>
  <si>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</si>
  <si>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</si>
  <si>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</si>
  <si>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</si>
  <si>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</si>
  <si>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</si>
  <si>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</si>
  <si>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</si>
  <si>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</si>
  <si>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</si>
  <si>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</si>
  <si>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</si>
  <si>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</si>
  <si>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</si>
  <si>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</si>
  <si>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</si>
  <si>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</si>
  <si>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</si>
  <si>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</si>
  <si>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</si>
  <si>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</si>
  <si>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</si>
  <si>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</si>
  <si>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</si>
  <si>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</si>
  <si>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</si>
  <si>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</si>
  <si>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</si>
  <si>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</si>
  <si>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</si>
  <si>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</si>
  <si>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</si>
  <si>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</si>
  <si>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</si>
  <si>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</si>
  <si>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</si>
  <si>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</si>
  <si>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</si>
  <si>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</si>
  <si>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</si>
  <si>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</si>
  <si>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</si>
  <si>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</si>
  <si>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</si>
  <si>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</si>
  <si>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</si>
  <si>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</si>
  <si>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</si>
  <si>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</si>
  <si>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</si>
  <si>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</si>
  <si>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</si>
  <si>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</si>
  <si>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</si>
  <si>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</si>
  <si>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</si>
  <si>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</si>
  <si>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</si>
  <si>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</si>
  <si>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</si>
  <si>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</si>
  <si>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</si>
  <si>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</si>
  <si>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</si>
  <si>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</si>
  <si>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</si>
  <si>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</si>
  <si>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</si>
  <si>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</si>
  <si>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</si>
  <si>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</si>
  <si>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</si>
  <si>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</si>
  <si>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</si>
  <si>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</si>
  <si>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</si>
  <si>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</si>
  <si>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</si>
  <si>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</si>
  <si>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</si>
  <si>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</si>
  <si>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</si>
  <si>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</si>
  <si>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</si>
  <si>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</si>
  <si>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</si>
  <si>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</si>
  <si>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</si>
  <si>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</si>
  <si>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</si>
  <si>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</si>
  <si>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</si>
  <si>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</si>
  <si>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</si>
  <si>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</si>
  <si>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</si>
  <si>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</si>
  <si>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</si>
  <si>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</si>
  <si>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</si>
  <si>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</si>
  <si>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</si>
  <si>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</si>
  <si>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</si>
  <si>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</si>
  <si>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</si>
  <si>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</si>
  <si>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</si>
  <si>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</si>
  <si>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</si>
  <si>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</si>
  <si>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</si>
  <si>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</si>
  <si>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</si>
  <si>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</si>
  <si>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</si>
  <si>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</si>
  <si>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</si>
  <si>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</si>
  <si>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</si>
  <si>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</si>
  <si>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</si>
  <si>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</si>
  <si>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</si>
  <si>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</si>
  <si>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</si>
  <si>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</si>
  <si>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</si>
  <si>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</si>
  <si>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</si>
  <si>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</si>
  <si>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</si>
  <si>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</si>
  <si>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</si>
  <si>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</si>
  <si>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</si>
  <si>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</si>
  <si>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</si>
  <si>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</si>
  <si>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</si>
  <si>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</si>
  <si>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</si>
  <si>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</si>
  <si>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</si>
  <si>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</si>
  <si>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</si>
  <si>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</si>
  <si>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</si>
  <si>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</si>
  <si>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</si>
  <si>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</si>
  <si>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</si>
  <si>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</si>
  <si>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</si>
  <si>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</si>
  <si>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</si>
  <si>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</si>
  <si>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</si>
  <si>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</si>
  <si>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</si>
  <si>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</si>
  <si>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</si>
  <si>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</si>
  <si>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</si>
  <si>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</si>
  <si>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</si>
  <si>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</si>
  <si>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</si>
  <si>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</si>
  <si>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</si>
  <si>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</si>
  <si>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</si>
  <si>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</si>
  <si>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</si>
  <si>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</si>
  <si>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</si>
  <si>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</si>
  <si>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</si>
  <si>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</si>
  <si>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</si>
  <si>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</si>
  <si>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</si>
  <si>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</si>
  <si>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</si>
  <si>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</si>
  <si>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</si>
  <si>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</si>
  <si>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</si>
  <si>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</si>
  <si>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</si>
  <si>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</si>
  <si>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</si>
  <si>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</si>
  <si>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</si>
  <si>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</si>
  <si>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</si>
  <si>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</si>
  <si>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</si>
  <si>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</si>
  <si>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</si>
  <si>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</si>
  <si>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</si>
  <si>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</si>
  <si>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</si>
  <si>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</si>
  <si>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</si>
  <si>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</si>
  <si>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</si>
  <si>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</si>
  <si>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</si>
  <si>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</si>
  <si>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</si>
  <si>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</si>
  <si>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</si>
  <si>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</si>
  <si>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</si>
  <si>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</si>
  <si>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</si>
  <si>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</si>
  <si>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</si>
  <si>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</si>
  <si>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</si>
  <si>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</si>
  <si>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</si>
  <si>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</si>
  <si>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</si>
  <si>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</si>
  <si>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</si>
  <si>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</si>
  <si>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</si>
  <si>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</si>
  <si>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</si>
  <si>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</si>
  <si>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</si>
  <si>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</si>
  <si>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</si>
  <si>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</si>
  <si>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</si>
  <si>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</si>
  <si>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</si>
  <si>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</si>
  <si>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</si>
  <si>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</si>
  <si>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</si>
  <si>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</si>
  <si>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</si>
  <si>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</si>
  <si>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</si>
  <si>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</si>
  <si>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</si>
  <si>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</si>
  <si>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</si>
  <si>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</si>
  <si>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</si>
  <si>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</si>
  <si>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</si>
  <si>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</si>
  <si>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</si>
  <si>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</si>
  <si>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</si>
  <si>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</si>
  <si>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</si>
  <si>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</si>
  <si>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</si>
  <si>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</si>
  <si>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</si>
  <si>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</si>
  <si>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</si>
  <si>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</si>
  <si>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</si>
  <si>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</si>
  <si>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</si>
  <si>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</si>
  <si>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</si>
  <si>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</si>
  <si>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</si>
  <si>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</si>
  <si>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</si>
  <si>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</si>
  <si>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</si>
  <si>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</si>
  <si>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</si>
  <si>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</si>
  <si>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</si>
  <si>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</si>
  <si>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</si>
  <si>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</si>
  <si>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</si>
  <si>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</si>
  <si>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</si>
  <si>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</si>
  <si>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</si>
  <si>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</si>
  <si>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</si>
  <si>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</si>
  <si>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</si>
  <si>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</si>
  <si>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</si>
  <si>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</si>
  <si>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</si>
  <si>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</si>
  <si>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</si>
  <si>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</si>
  <si>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</si>
  <si>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</si>
  <si>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</si>
  <si>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</si>
  <si>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</si>
  <si>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</si>
  <si>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</si>
  <si>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</si>
  <si>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</si>
  <si>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</si>
  <si>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</si>
  <si>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</si>
  <si>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</si>
  <si>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</si>
  <si>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</si>
  <si>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</si>
  <si>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</si>
  <si>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</si>
  <si>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</si>
  <si>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</si>
  <si>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</si>
  <si>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</si>
  <si>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</si>
  <si>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</si>
  <si>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</si>
  <si>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</si>
  <si>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</si>
  <si>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</si>
  <si>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</si>
  <si>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</si>
  <si>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</si>
  <si>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</si>
  <si>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</si>
  <si>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</si>
  <si>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</si>
  <si>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</si>
  <si>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</si>
  <si>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</si>
  <si>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</si>
  <si>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</si>
  <si>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</si>
  <si>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</si>
  <si>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</si>
  <si>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</si>
  <si>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</si>
  <si>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</si>
  <si>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</si>
  <si>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</si>
  <si>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</si>
  <si>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</si>
  <si>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</si>
  <si>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</si>
  <si>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</si>
  <si>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</si>
  <si>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</si>
  <si>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</si>
  <si>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</si>
  <si>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</si>
  <si>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</si>
  <si>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</si>
  <si>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</si>
  <si>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</si>
  <si>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</si>
  <si>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</si>
  <si>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</si>
  <si>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</si>
  <si>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</si>
  <si>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</si>
  <si>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</si>
  <si>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</si>
  <si>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</si>
  <si>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</si>
  <si>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</si>
  <si>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</si>
  <si>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</si>
  <si>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</si>
  <si>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</si>
  <si>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</si>
  <si>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</si>
  <si>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</si>
  <si>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</si>
  <si>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</si>
  <si>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</si>
  <si>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</si>
  <si>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</si>
  <si>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</si>
  <si>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</si>
  <si>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</si>
  <si>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</si>
  <si>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</si>
  <si>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</si>
  <si>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</si>
  <si>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</si>
  <si>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</si>
  <si>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</si>
  <si>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</si>
  <si>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</si>
  <si>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</si>
  <si>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</si>
  <si>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</si>
  <si>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</si>
  <si>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</si>
  <si>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</si>
  <si>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</si>
  <si>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</si>
  <si>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</si>
  <si>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</si>
  <si>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</si>
  <si>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</si>
  <si>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</si>
  <si>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</si>
  <si>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</si>
  <si>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</si>
  <si>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</si>
  <si>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</si>
  <si>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</si>
  <si>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</si>
  <si>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</si>
  <si>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</si>
  <si>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</si>
  <si>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</si>
  <si>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</si>
  <si>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</si>
  <si>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</si>
  <si>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</si>
  <si>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</si>
  <si>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</si>
  <si>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</si>
  <si>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</si>
  <si>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</si>
  <si>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</si>
  <si>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</si>
  <si>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</si>
  <si>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</si>
  <si>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</si>
  <si>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</si>
  <si>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</si>
  <si>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</si>
  <si>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</si>
  <si>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</si>
  <si>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</si>
  <si>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</si>
  <si>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</si>
  <si>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</si>
  <si>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</si>
  <si>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</si>
  <si>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</si>
  <si>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</si>
  <si>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</si>
  <si>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</si>
  <si>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</si>
  <si>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</si>
  <si>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</si>
  <si>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</si>
  <si>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</si>
  <si>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</si>
  <si>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</si>
  <si>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</si>
  <si>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</si>
  <si>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</si>
  <si>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</si>
  <si>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</si>
  <si>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</si>
  <si>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</si>
  <si>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</si>
  <si>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</si>
  <si>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</si>
  <si>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</si>
  <si>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</si>
  <si>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</si>
  <si>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</si>
  <si>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</si>
  <si>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</si>
  <si>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</si>
  <si>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</si>
  <si>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</si>
  <si>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</si>
  <si>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</si>
  <si>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</si>
  <si>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</si>
  <si>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</si>
  <si>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</si>
  <si>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</si>
  <si>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</si>
  <si>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</si>
  <si>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</si>
  <si>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</si>
  <si>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</si>
  <si>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</si>
  <si>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</si>
  <si>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</si>
  <si>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</si>
  <si>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</si>
  <si>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</si>
  <si>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</si>
  <si>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</si>
  <si>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</si>
  <si>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</si>
  <si>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</si>
  <si>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</si>
  <si>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</si>
  <si>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</si>
  <si>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</si>
  <si>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</si>
  <si>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</si>
  <si>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</si>
  <si>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</si>
  <si>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</si>
  <si>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</si>
  <si>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</si>
  <si>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</si>
  <si>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</si>
  <si>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</si>
  <si>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</si>
  <si>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</si>
  <si>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</si>
  <si>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</si>
  <si>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</si>
  <si>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</si>
  <si>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</si>
  <si>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</si>
  <si>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</si>
  <si>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</si>
  <si>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</si>
  <si>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</si>
  <si>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</si>
  <si>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</si>
  <si>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</si>
  <si>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</si>
  <si>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</si>
  <si>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</si>
  <si>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</si>
  <si>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</si>
  <si>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</si>
  <si>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</si>
  <si>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</si>
  <si>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</si>
  <si>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</si>
  <si>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</si>
  <si>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</si>
  <si>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</si>
  <si>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</si>
  <si>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</si>
  <si>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</si>
  <si>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</si>
  <si>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</si>
  <si>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</si>
  <si>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</si>
  <si>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</si>
  <si>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</si>
  <si>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</si>
  <si>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</si>
  <si>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</si>
  <si>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</si>
  <si>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</si>
  <si>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</si>
  <si>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</si>
  <si>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</si>
  <si>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</si>
  <si>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</si>
  <si>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</si>
  <si>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</si>
  <si>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</si>
  <si>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</si>
  <si>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</si>
  <si>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</si>
  <si>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</si>
  <si>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</si>
  <si>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</si>
  <si>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</si>
  <si>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</si>
  <si>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</si>
  <si>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</si>
  <si>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</si>
  <si>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</si>
  <si>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</si>
  <si>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</si>
  <si>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</si>
  <si>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</si>
  <si>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</si>
  <si>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</si>
  <si>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</si>
  <si>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</si>
  <si>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</si>
  <si>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</si>
  <si>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</si>
  <si>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</si>
  <si>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</si>
  <si>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</si>
  <si>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</si>
  <si>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</si>
  <si>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</si>
  <si>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</si>
  <si>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</si>
  <si>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</si>
  <si>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</si>
  <si>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</si>
  <si>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</si>
  <si>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</si>
  <si>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</si>
  <si>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</si>
  <si>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</si>
  <si>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</si>
  <si>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</si>
  <si>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</si>
  <si>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</si>
  <si>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</si>
  <si>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</si>
  <si>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</si>
  <si>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</si>
  <si>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</si>
  <si>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</si>
  <si>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</si>
  <si>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</si>
  <si>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</si>
  <si>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</si>
  <si>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</si>
  <si>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</si>
  <si>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</si>
  <si>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</si>
  <si>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</si>
  <si>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</si>
  <si>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</si>
  <si>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</si>
  <si>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</si>
  <si>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</si>
  <si>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</si>
  <si>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</si>
  <si>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</si>
  <si>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</si>
  <si>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</si>
  <si>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</si>
  <si>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</si>
  <si>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</si>
  <si>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</si>
  <si>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</si>
  <si>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</si>
  <si>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</si>
  <si>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</si>
  <si>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</si>
  <si>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</si>
  <si>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</si>
  <si>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</si>
  <si>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</si>
  <si>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</si>
  <si>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</si>
  <si>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</si>
  <si>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</si>
  <si>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</si>
  <si>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</si>
  <si>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</si>
  <si>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</si>
  <si>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</si>
  <si>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</si>
  <si>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</si>
  <si>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</si>
  <si>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</si>
  <si>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</si>
  <si>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</si>
  <si>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</si>
  <si>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</si>
  <si>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</si>
  <si>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</si>
  <si>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</si>
  <si>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</si>
  <si>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</si>
  <si>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</si>
  <si>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</si>
  <si>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</si>
  <si>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</si>
  <si>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</si>
  <si>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</si>
  <si>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</si>
  <si>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</si>
  <si>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</si>
  <si>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</si>
  <si>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</si>
  <si>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</si>
  <si>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</si>
  <si>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</si>
  <si>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</si>
  <si>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</si>
  <si>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</si>
  <si>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</si>
  <si>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</si>
  <si>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</si>
  <si>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</si>
  <si>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</si>
  <si>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</si>
  <si>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</si>
  <si>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</si>
  <si>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</si>
  <si>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</si>
  <si>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</si>
  <si>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</si>
  <si>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</si>
  <si>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</si>
  <si>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</si>
  <si>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</si>
  <si>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</si>
  <si>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</si>
  <si>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</si>
  <si>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</si>
  <si>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</si>
  <si>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</si>
  <si>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</si>
  <si>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</si>
  <si>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</si>
  <si>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</si>
  <si>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</si>
  <si>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</si>
  <si>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</si>
  <si>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</si>
  <si>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</si>
  <si>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</si>
  <si>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</si>
  <si>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</si>
  <si>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</si>
  <si>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</si>
  <si>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</si>
  <si>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</si>
  <si>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</si>
  <si>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</si>
  <si>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</si>
  <si>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</si>
  <si>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</si>
  <si>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</si>
  <si>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</si>
  <si>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</si>
  <si>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</si>
  <si>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</si>
  <si>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</si>
  <si>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</si>
  <si>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</si>
  <si>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</si>
  <si>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</si>
  <si>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</si>
  <si>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</si>
  <si>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</si>
  <si>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</si>
  <si>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</si>
  <si>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</si>
  <si>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</si>
  <si>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</si>
  <si>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</si>
  <si>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</si>
  <si>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</si>
  <si>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</si>
  <si>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</si>
  <si>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</si>
  <si>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</si>
  <si>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</si>
  <si>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</si>
  <si>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</si>
  <si>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</si>
  <si>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</si>
  <si>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</si>
  <si>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</si>
  <si>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</si>
  <si>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</si>
  <si>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</si>
  <si>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</si>
  <si>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</si>
  <si>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</si>
  <si>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</si>
  <si>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</si>
  <si>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</si>
  <si>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</si>
  <si>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</si>
  <si>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</si>
  <si>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</si>
  <si>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</si>
  <si>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</si>
  <si>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</si>
  <si>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</si>
  <si>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</si>
  <si>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</si>
  <si>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</si>
  <si>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</si>
  <si>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</si>
  <si>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</si>
  <si>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</si>
  <si>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</si>
  <si>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</si>
  <si>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</si>
  <si>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</si>
  <si>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</si>
  <si>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</si>
  <si>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</si>
  <si>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</si>
  <si>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</si>
  <si>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</si>
  <si>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</si>
  <si>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</si>
  <si>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</si>
  <si>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</si>
  <si>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</si>
  <si>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</si>
  <si>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</si>
  <si>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</si>
  <si>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</si>
  <si>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</si>
  <si>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</si>
  <si>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</si>
  <si>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</si>
  <si>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</si>
  <si>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</si>
  <si>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</si>
  <si>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</si>
  <si>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</si>
  <si>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</si>
  <si>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</si>
  <si>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</si>
  <si>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</si>
  <si>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</si>
  <si>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</si>
  <si>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</si>
  <si>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</si>
  <si>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</si>
  <si>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</si>
  <si>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</si>
  <si>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</si>
  <si>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</si>
  <si>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</si>
  <si>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</si>
  <si>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</si>
  <si>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</si>
  <si>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</si>
  <si>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</si>
  <si>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</si>
  <si>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</si>
  <si>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</si>
  <si>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</si>
  <si>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</si>
  <si>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</si>
  <si>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</si>
  <si>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</si>
  <si>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</si>
  <si>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</si>
  <si>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</si>
  <si>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</si>
  <si>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</si>
  <si>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</si>
  <si>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</si>
  <si>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</si>
  <si>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</si>
  <si>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</si>
  <si>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</si>
  <si>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</si>
  <si>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</si>
  <si>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</si>
  <si>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</si>
  <si>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</si>
  <si>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</si>
  <si>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</si>
  <si>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</si>
  <si>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</si>
  <si>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</si>
  <si>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</si>
  <si>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</si>
  <si>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</si>
  <si>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</si>
  <si>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</si>
  <si>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</si>
  <si>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</si>
  <si>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</si>
  <si>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</si>
  <si>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</si>
  <si>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</si>
  <si>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</si>
  <si>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</si>
  <si>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</si>
  <si>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</si>
  <si>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</si>
  <si>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</si>
  <si>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</si>
  <si>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</si>
  <si>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</si>
  <si>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</si>
  <si>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</si>
  <si>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</si>
  <si>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</si>
  <si>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</si>
  <si>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</si>
  <si>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</si>
  <si>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</si>
  <si>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</si>
  <si>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</si>
  <si>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</si>
  <si>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</si>
  <si>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</si>
  <si>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</si>
  <si>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</si>
  <si>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</si>
  <si>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</si>
  <si>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</si>
  <si>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</si>
  <si>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</si>
  <si>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</si>
  <si>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</si>
  <si>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</si>
  <si>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</si>
  <si>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</si>
  <si>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</si>
  <si>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</si>
  <si>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</si>
  <si>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</si>
  <si>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</si>
  <si>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</si>
  <si>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</si>
  <si>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</si>
  <si>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</si>
  <si>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</si>
  <si>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</si>
  <si>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</si>
  <si>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</si>
  <si>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</si>
  <si>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</si>
  <si>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</si>
  <si>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</si>
  <si>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</si>
  <si>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</si>
  <si>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</si>
  <si>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</si>
  <si>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</si>
  <si>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</si>
  <si>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</si>
  <si>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</si>
  <si>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</si>
  <si>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</si>
  <si>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</si>
  <si>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</si>
  <si>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</si>
  <si>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</si>
  <si>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</si>
  <si>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</si>
  <si>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</si>
  <si>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</si>
  <si>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</si>
  <si>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</si>
  <si>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</si>
  <si>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</si>
  <si>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</si>
  <si>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</si>
  <si>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</si>
  <si>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</si>
  <si>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</si>
  <si>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</si>
  <si>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</si>
  <si>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</si>
  <si>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</si>
  <si>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</si>
  <si>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</si>
  <si>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</si>
  <si>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</si>
  <si>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</si>
  <si>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</si>
  <si>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</si>
  <si>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</si>
  <si>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</si>
  <si>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</si>
  <si>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</si>
  <si>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</si>
  <si>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</si>
  <si>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</si>
  <si>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</si>
  <si>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</si>
  <si>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</si>
  <si>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</si>
  <si>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</si>
  <si>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</si>
  <si>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</si>
  <si>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</si>
  <si>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</si>
  <si>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</si>
  <si>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</si>
  <si>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</si>
  <si>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</si>
  <si>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</si>
  <si>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</si>
  <si>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</si>
  <si>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</si>
  <si>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</si>
  <si>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</si>
  <si>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</si>
  <si>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</si>
  <si>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</si>
  <si>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</si>
  <si>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</si>
  <si>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</si>
  <si>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</si>
  <si>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</si>
  <si>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</si>
  <si>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</si>
  <si>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</si>
  <si>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</si>
  <si>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</si>
  <si>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</si>
  <si>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</si>
  <si>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</si>
  <si>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</si>
  <si>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</si>
  <si>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</si>
  <si>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</si>
  <si>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</si>
  <si>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</si>
  <si>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</si>
  <si>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</si>
  <si>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</si>
  <si>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</si>
  <si>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</si>
  <si>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</si>
  <si>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</si>
  <si>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</si>
  <si>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</si>
  <si>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</si>
  <si>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</si>
  <si>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</si>
  <si>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</si>
  <si>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</si>
  <si>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</si>
  <si>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</si>
  <si>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</si>
  <si>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</si>
  <si>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</si>
  <si>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</si>
  <si>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</si>
  <si>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</si>
  <si>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</si>
  <si>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</si>
  <si>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</si>
  <si>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</si>
  <si>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</si>
  <si>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</si>
  <si>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</si>
  <si>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</si>
  <si>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</si>
  <si>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</si>
  <si>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</si>
  <si>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</si>
  <si>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</si>
  <si>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</si>
  <si>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</si>
  <si>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</si>
  <si>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</si>
  <si>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</si>
  <si>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</si>
  <si>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</si>
  <si>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</si>
  <si>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</si>
  <si>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</si>
  <si>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</si>
  <si>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</si>
  <si>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</si>
  <si>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</si>
  <si>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</si>
  <si>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</si>
  <si>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</si>
  <si>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</si>
  <si>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</si>
  <si>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</si>
  <si>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</si>
  <si>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</si>
  <si>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</si>
  <si>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</si>
  <si>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</si>
  <si>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</si>
  <si>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</si>
  <si>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</si>
  <si>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</si>
  <si>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</si>
  <si>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</si>
  <si>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</si>
  <si>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</si>
  <si>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</si>
  <si>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</si>
  <si>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</si>
  <si>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</si>
  <si>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</si>
  <si>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</si>
  <si>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</si>
  <si>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</si>
  <si>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</si>
  <si>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</si>
  <si>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</si>
  <si>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</si>
  <si>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</si>
  <si>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</si>
  <si>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</si>
  <si>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</si>
  <si>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</si>
  <si>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</si>
  <si>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</si>
  <si>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</si>
  <si>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</si>
  <si>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</si>
  <si>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</si>
  <si>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</si>
  <si>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</si>
  <si>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</si>
  <si>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</si>
  <si>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</si>
  <si>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</si>
  <si>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</si>
  <si>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</si>
  <si>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</si>
  <si>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</si>
  <si>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</si>
  <si>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</si>
  <si>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</si>
  <si>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</si>
  <si>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</si>
  <si>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</si>
  <si>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</si>
  <si>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</si>
  <si>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</si>
  <si>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</si>
  <si>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</si>
  <si>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</si>
  <si>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</si>
  <si>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</si>
  <si>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</si>
  <si>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</si>
  <si>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</si>
  <si>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</si>
  <si>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</si>
  <si>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</si>
  <si>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</si>
  <si>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</si>
  <si>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</si>
  <si>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</si>
  <si>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</si>
  <si>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</si>
  <si>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</si>
  <si>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</si>
  <si>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</si>
  <si>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</si>
  <si>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</si>
  <si>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</si>
  <si>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</si>
  <si>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</si>
  <si>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</si>
  <si>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</si>
  <si>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</si>
  <si>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</si>
  <si>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</si>
  <si>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</si>
  <si>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</si>
  <si>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</si>
  <si>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</si>
  <si>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</si>
  <si>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</si>
  <si>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</si>
  <si>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</si>
  <si>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</si>
  <si>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</si>
  <si>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</si>
  <si>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</si>
  <si>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</si>
  <si>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</si>
  <si>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</si>
  <si>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</si>
  <si>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</si>
  <si>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</si>
  <si>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</si>
  <si>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</si>
  <si>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</si>
  <si>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</si>
  <si>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</si>
  <si>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</si>
  <si>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</si>
  <si>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</si>
  <si>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</si>
  <si>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</si>
  <si>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</si>
  <si>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</si>
  <si>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</si>
  <si>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</si>
  <si>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</si>
  <si>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</si>
  <si>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</si>
  <si>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</si>
  <si>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</si>
  <si>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</si>
  <si>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</si>
  <si>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</si>
  <si>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</si>
  <si>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</si>
  <si>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</si>
  <si>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</si>
  <si>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</si>
  <si>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</si>
  <si>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</si>
  <si>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</si>
  <si>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</si>
  <si>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</si>
  <si>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</si>
  <si>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</si>
  <si>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</si>
  <si>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</si>
  <si>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</si>
  <si>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</si>
  <si>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</si>
  <si>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</si>
  <si>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</si>
  <si>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</si>
  <si>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</si>
  <si>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</si>
  <si>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</si>
  <si>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</si>
  <si>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</si>
  <si>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</si>
  <si>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</si>
  <si>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</si>
  <si>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</si>
  <si>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</si>
  <si>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</si>
  <si>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</si>
  <si>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</si>
  <si>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</si>
  <si>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</si>
  <si>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</si>
  <si>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</si>
  <si>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</si>
  <si>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</si>
  <si>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</si>
  <si>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</si>
  <si>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</si>
  <si>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</si>
  <si>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</si>
  <si>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</si>
  <si>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</si>
  <si>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</si>
  <si>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</si>
  <si>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</si>
  <si>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</si>
  <si>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</si>
  <si>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</si>
  <si>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</si>
  <si>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</si>
  <si>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</si>
  <si>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</si>
  <si>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</si>
  <si>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</si>
  <si>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</si>
  <si>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</si>
  <si>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</si>
  <si>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</si>
  <si>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</si>
  <si>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</si>
  <si>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</si>
  <si>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</si>
  <si>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</si>
  <si>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</si>
  <si>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</si>
  <si>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</si>
  <si>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</si>
  <si>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</si>
  <si>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</si>
  <si>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</si>
  <si>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</si>
  <si>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</si>
  <si>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</si>
  <si>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</si>
  <si>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</si>
  <si>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</si>
  <si>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</si>
  <si>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</si>
  <si>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</si>
  <si>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</si>
  <si>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</si>
  <si>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</si>
  <si>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</si>
  <si>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</si>
  <si>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</si>
  <si>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</si>
  <si>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</si>
  <si>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</si>
  <si>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</si>
  <si>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</si>
  <si>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</si>
  <si>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</si>
  <si>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</si>
  <si>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</si>
  <si>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</si>
  <si>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</si>
  <si>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</si>
  <si>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</si>
  <si>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</si>
  <si>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</si>
  <si>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</si>
  <si>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</si>
  <si>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</si>
  <si>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</si>
  <si>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</si>
  <si>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</si>
  <si>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</si>
  <si>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</si>
  <si>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</si>
  <si>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</si>
  <si>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</si>
  <si>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</si>
  <si>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</si>
  <si>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</si>
  <si>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</si>
  <si>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</si>
  <si>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</si>
  <si>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</si>
  <si>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</si>
  <si>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</si>
  <si>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</si>
  <si>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</si>
  <si>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</si>
  <si>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</si>
  <si>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</si>
  <si>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</si>
  <si>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</si>
  <si>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</si>
  <si>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</si>
  <si>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</si>
  <si>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</si>
  <si>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</si>
  <si>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</si>
  <si>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</si>
  <si>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</si>
  <si>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</si>
  <si>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</si>
  <si>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</si>
  <si>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</si>
  <si>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</si>
  <si>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</si>
  <si>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</si>
  <si>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</si>
  <si>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</si>
  <si>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</si>
  <si>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</si>
  <si>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</si>
  <si>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</si>
  <si>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</si>
  <si>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</si>
  <si>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</si>
  <si>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</si>
  <si>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</si>
  <si>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</si>
  <si>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</si>
  <si>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</si>
  <si>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</si>
  <si>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</si>
  <si>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</si>
  <si>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</si>
  <si>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</si>
  <si>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</si>
  <si>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</si>
  <si>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</si>
  <si>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</si>
  <si>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</si>
  <si>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</si>
  <si>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</si>
  <si>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</si>
  <si>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</si>
  <si>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</si>
  <si>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</si>
  <si>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</si>
  <si>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</si>
  <si>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</si>
  <si>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</si>
  <si>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</si>
  <si>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</si>
  <si>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</si>
  <si>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</si>
  <si>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</si>
  <si>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</si>
  <si>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</si>
  <si>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</si>
  <si>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</si>
  <si>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</si>
  <si>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</si>
  <si>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</si>
  <si>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</si>
  <si>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</si>
  <si>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</si>
  <si>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</si>
  <si>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</si>
  <si>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</si>
  <si>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</si>
  <si>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</si>
  <si>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</si>
  <si>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</si>
  <si>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</si>
  <si>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</si>
  <si>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</si>
  <si>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</si>
  <si>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</si>
  <si>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</si>
  <si>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</si>
  <si>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</si>
  <si>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</si>
  <si>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</si>
  <si>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</si>
  <si>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</si>
  <si>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</si>
  <si>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</si>
  <si>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</si>
  <si>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</si>
  <si>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</si>
  <si>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</si>
  <si>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</si>
  <si>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</si>
  <si>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</si>
  <si>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</si>
  <si>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</si>
  <si>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</si>
  <si>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</si>
  <si>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</si>
  <si>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</si>
  <si>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</si>
  <si>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</si>
  <si>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</si>
  <si>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</si>
  <si>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</si>
  <si>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</si>
  <si>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</si>
  <si>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</si>
  <si>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</si>
  <si>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</si>
  <si>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</si>
  <si>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</si>
  <si>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</si>
  <si>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</si>
  <si>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</si>
  <si>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</si>
  <si>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</si>
  <si>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</si>
  <si>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</si>
  <si>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</si>
  <si>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</si>
  <si>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</si>
  <si>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</si>
  <si>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</si>
  <si>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</si>
  <si>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</si>
  <si>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</si>
  <si>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</si>
  <si>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</si>
  <si>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</si>
  <si>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</si>
  <si>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</si>
  <si>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</si>
  <si>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</si>
  <si>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</si>
  <si>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</si>
  <si>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</si>
  <si>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</si>
  <si>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</si>
  <si>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</si>
  <si>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</si>
  <si>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</si>
  <si>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</si>
  <si>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</si>
  <si>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</si>
  <si>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</si>
  <si>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</si>
  <si>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</si>
  <si>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</si>
  <si>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</si>
  <si>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</si>
  <si>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</si>
  <si>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</si>
  <si>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</si>
  <si>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</si>
  <si>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</si>
  <si>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</si>
  <si>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</si>
  <si>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</si>
  <si>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</si>
  <si>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</si>
  <si>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</si>
  <si>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</si>
  <si>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</si>
  <si>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</si>
  <si>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</si>
  <si>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</si>
  <si>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</si>
  <si>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</si>
  <si>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</si>
  <si>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</si>
  <si>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</si>
  <si>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</si>
  <si>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</si>
  <si>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</si>
  <si>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</si>
  <si>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</si>
  <si>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</si>
  <si>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</si>
  <si>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</si>
  <si>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</si>
  <si>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</si>
  <si>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</si>
  <si>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</si>
  <si>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</si>
  <si>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</si>
  <si>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</si>
  <si>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</si>
  <si>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</si>
  <si>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</si>
  <si>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</si>
  <si>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</si>
  <si>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</si>
  <si>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</si>
  <si>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</si>
  <si>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</si>
  <si>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</si>
  <si>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</si>
  <si>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</si>
  <si>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</si>
  <si>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</si>
  <si>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</si>
  <si>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</si>
  <si>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</si>
  <si>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</si>
  <si>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</si>
  <si>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</si>
  <si>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</si>
  <si>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</si>
  <si>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</si>
  <si>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</si>
  <si>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</si>
  <si>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</si>
  <si>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</si>
  <si>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</si>
  <si>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</si>
  <si>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</si>
  <si>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</si>
  <si>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</si>
  <si>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</si>
  <si>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</si>
  <si>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</si>
  <si>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</si>
  <si>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</si>
  <si>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</si>
  <si>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</si>
  <si>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</si>
  <si>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</si>
  <si>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</si>
  <si>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</si>
  <si>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</si>
  <si>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</si>
  <si>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</si>
  <si>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</si>
  <si>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</si>
  <si>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</si>
  <si>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</si>
  <si>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</si>
  <si>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</si>
  <si>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</si>
  <si>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</si>
  <si>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</si>
  <si>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</si>
  <si>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</si>
  <si>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</si>
  <si>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</si>
  <si>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</si>
  <si>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</si>
  <si>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</si>
  <si>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</si>
  <si>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</si>
  <si>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</si>
  <si>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</si>
  <si>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</si>
  <si>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</si>
  <si>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</si>
  <si>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</si>
  <si>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</si>
  <si>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</si>
  <si>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</si>
  <si>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</si>
  <si>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</si>
  <si>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</si>
  <si>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</si>
  <si>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</si>
  <si>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</si>
  <si>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</si>
  <si>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</si>
  <si>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</si>
  <si>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</si>
  <si>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</si>
  <si>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</si>
  <si>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</si>
  <si>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</si>
  <si>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</si>
  <si>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</si>
  <si>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</si>
  <si>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</si>
  <si>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</si>
  <si>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</si>
  <si>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</si>
  <si>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</si>
  <si>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</si>
  <si>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</si>
  <si>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</si>
  <si>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</si>
  <si>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</si>
  <si>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</si>
  <si>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</si>
  <si>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</si>
  <si>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</si>
  <si>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PCM-20251117-00002072</t>
  </si>
  <si>
    <t>Site sharing with TAWAL, and our team is currently waiting for the TAWAL key to be arranged by ImanCo</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</si>
  <si>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</si>
  <si>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</si>
  <si>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</si>
  <si>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</si>
  <si>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</si>
  <si>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</si>
  <si>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</si>
  <si>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</si>
  <si>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</si>
  <si>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</si>
  <si>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</si>
  <si>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Sceco failure at site and not applicable to connect PG as the meter is available inside building and sharing with owner , Sceco complain registered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</si>
</sst>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5" totalsRowShown="0" headerRowDxfId="64" dataDxfId="63" headerRowBorderDxfId="61" tableBorderDxfId="62">
  <autoFilter ref="A1:L9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1" totalsRowShown="0" headerRowDxfId="31" dataDxfId="30" headerRowBorderDxfId="28" tableBorderDxfId="29">
  <autoFilter ref="A1:L1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4" totalsRowShown="0" headerRowDxfId="15" dataDxfId="14" headerRowBorderDxfId="12" tableBorderDxfId="13">
  <autoFilter ref="A1:L8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315.95213078703819</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45978.900556712964</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45978.900556712964</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45978.900556712964</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45978.900556712964</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45978.900556712964</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45978.900556712964</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45978.900556712964</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45978.900556712964</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45978.900556712964</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45978.900556712964</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45978.900556712964</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45978.900556712964</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45978.900556712964</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45978.900556712964</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45978.900556712964</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45978.900556712964</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45978.900556712964</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45978.900556712964</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45978.900556712964</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45978.900556712964</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45978.900556712964</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45978.900556712964</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45978.900556712964</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45978.900556712964</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45978.900556712964</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45978.900556712964</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45978.900556712964</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45978.900556712964</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45978.900556712964</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45978.900556712964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45978.900556712964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45978.900556712964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45978.900556712964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45978.900556712964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45978.900556712964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45978.900556712964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45978.900556712964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45978.900556712964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45978.900556712964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45978.900556712964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45978.900556712964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45978.900556712964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45978.900556712964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45978.900556712964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45978.900556712964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45978.900556712964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45978.900556712964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45978.900556712964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45978.900556712964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45978.900556712964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45978.900556712964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45978.900556712964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45978.900556712964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45978.900556712964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45978.900556712964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45978.900556712964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45978.900556712964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45978.900556712964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45978.900556712964</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45978.900556712964</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45978.900556712964</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45978.900556712964</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45978.900556712964</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45978.900556712964</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45978.900556712964</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45978.900556712964</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45978.900556712964</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45978.900556712964</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8CAB4CBF-94BE-4A41-BA84-EF83EEA66C5E}"/>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153.90071875000285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86">
        <v>45978.738206018519</v>
      </c>
      <c r="G4" s="75">
        <f ca="1">IFERROR(NOW()-F4,"-")</f>
        <v>0.16235069444519468</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45978.900556712964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45978.900556712964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45978.900556712964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45978.900556712964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45978.900556712964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45978.900556712964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45978.900556712964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45978.900556712964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45978.900556712964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45978.900556712964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45978.900556712964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45978.900556712964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45978.900556712964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45978.900556712964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45978.900556712964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45978.900556712964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45978.900556712964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45978.900556712964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45978.900556712964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45978.900556712964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45978.900556712964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45978.900556712964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45978.900556712964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45978.900556712964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45978.900556712964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45978.900556712964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45978.900556712964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45978.900556712964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45978.900556712964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45978.900556712964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45978.900556712964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45978.900556712964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45978.900556712964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45978.900556712964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45978.900556712964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45978.900556712964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45978.900556712964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45978.900556712964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45978.900556712964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45978.900556712964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45978.900556712964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45978.900556712964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45978.900556712964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45978.900556712964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45978.900556712964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45978.900556712964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45978.900556712964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45978.900556712964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45978.900556712964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45978.900556712964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45978.900556712964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45978.900556712964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45978.900556712964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45978.900556712964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45978.900556712964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45978.900556712964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45978.900556712964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45978.900556712964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45978.900556712964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45978.900556712964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45978.900556712964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45978.900556712964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45978.900556712964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45978.900556712964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45978.900556712964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45978.900556712964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45978.900556712964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45978.900556712964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45978.900556712964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45978.900556712964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45978.900556712964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45978.900556712964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45978.900556712964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45978.900556712964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45978.900556712964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45978.900556712964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45978.900556712964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45978.900556712964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45978.900556712964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45978.900556712964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45978.900556712964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45978.900556712964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45978.900556712964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45978.900556712964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45978.900556712964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45978.900556712964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45978.900556712964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45978.900556712964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45978.900556712964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45978.900556712964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45978.900556712964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45978.900556712964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45978.900556712964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45978.900556712964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45978.900556712964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45978.900556712964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45978.900556712964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45978.900556712964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45978.900556712964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45978.900556712964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45978.900556712964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45978.900556712964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45978.900556712964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45978.900556712964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45978.900556712964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45978.900556712964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45978.900556712964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45978.900556712964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45978.900556712964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45978.900556712964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45978.900556712964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45978.900556712964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45978.900556712964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45978.900556712964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45978.900556712964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45978.900556712964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45978.900556712964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45978.900556712964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45978.900556712964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45978.900556712964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45978.900556712964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45978.900556712964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45978.900556712964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45978.900556712964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45978.900556712964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45978.900556712964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45978.900556712964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45978.900556712964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45978.900556712964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45978.900556712964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45978.900556712964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45978.900556712964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45978.900556712964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45978.900556712964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45978.900556712964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45978.900556712964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45978.900556712964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45978.900556712964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45978.900556712964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45978.900556712964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45978.900556712964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45978.900556712964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45978.900556712964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45978.900556712964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45978.900556712964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45978.900556712964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45978.900556712964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45978.900556712964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45978.900556712964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45978.900556712964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45978.900556712964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45978.900556712964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45978.900556712964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45978.900556712964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45978.900556712964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45978.900556712964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45978.900556712964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45978.900556712964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45978.900556712964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45978.900556712964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45978.900556712964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45978.900556712964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45978.900556712964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45978.900556712964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45978.900556712964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45978.900556712964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45978.900556712964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45978.900556712964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45978.900556712964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45978.900556712964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45978.900556712964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45978.900556712964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45978.900556712964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45978.900556712964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45978.900556712964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45978.900556712964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45978.900556712964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45978.900556712964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45978.900556712964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45978.900556712964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45978.900556712964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45978.900556712964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45978.900556712964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45978.900556712964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45978.900556712964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45978.900556712964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45978.900556712964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45978.900556712964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45978.900556712964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45978.900556712964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45978.900556712964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45978.900556712964</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45978.900556712964</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45978.900556712964</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45978.900556712964</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45978.900556712964</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45978.900556712964</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45978.900556712964</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45978.900556712964</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5"/>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42.75" customHeight="1">
      <c r="A2" s="19" t="s">
        <v>39107</v>
      </c>
      <c r="B2" s="61" t="str">
        <f>IFERROR(VLOOKUP(D2,DB!A:K,11,0),"")</f>
        <v>R3</v>
      </c>
      <c r="C2" s="18">
        <v>1</v>
      </c>
      <c r="D2" s="18" t="s">
        <v>38874</v>
      </c>
      <c r="E2" s="18" t="s">
        <v>39021</v>
      </c>
      <c r="F2" s="20">
        <v>45978.871851851851</v>
      </c>
      <c r="G2" s="21">
        <f t="shared" ref="G2:G10" ca="1" si="0">IFERROR(NOW()-F2,"-")</f>
        <v>2.870486111351056E-2</v>
      </c>
      <c r="H2" s="22">
        <v>45978.858657407407</v>
      </c>
      <c r="I2" s="19" t="str">
        <f>IFERROR(VLOOKUP(D2,DB!A:F,6,0),"")</f>
        <v>SCECO</v>
      </c>
      <c r="J2" s="18" t="str">
        <f>IFERROR(VLOOKUP(D2,DB!A:G,7,0),"")</f>
        <v>In progress</v>
      </c>
      <c r="K2" s="45" t="s">
        <v>39108</v>
      </c>
      <c r="L2" s="23" t="str">
        <f>IFERROR(VLOOKUP(D2,DB!A:I,9,0),"")</f>
        <v>Latis</v>
      </c>
    </row>
    <row r="3" spans="1:13" ht="15" customHeight="1">
      <c r="A3" s="19"/>
      <c r="B3" s="61" t="str">
        <f>IFERROR(VLOOKUP(D3,DB!A:K,11,0),"")</f>
        <v/>
      </c>
      <c r="C3" s="18"/>
      <c r="D3" s="18"/>
      <c r="E3" s="18"/>
      <c r="F3" s="20"/>
      <c r="G3" s="21">
        <f t="shared" ca="1" si="0"/>
        <v>45978.900556712964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45978.900556712964</v>
      </c>
      <c r="H4" s="22"/>
      <c r="I4" s="19" t="str">
        <f>IFERROR(VLOOKUP(D4,DB!A:F,6,0),"")</f>
        <v/>
      </c>
      <c r="J4" s="18" t="str">
        <f>IFERROR(VLOOKUP(D4,DB!A:G,7,0),"")</f>
        <v/>
      </c>
      <c r="K4" s="45"/>
      <c r="L4" s="23" t="str">
        <f>IFERROR(VLOOKUP(D4,DB!A:I,9,0),"")</f>
        <v/>
      </c>
    </row>
    <row r="5" spans="1:13" ht="15" customHeight="1">
      <c r="A5" s="19"/>
      <c r="B5" s="61" t="str">
        <f>IFERROR(VLOOKUP(D5,DB!A:K,11,0),"")</f>
        <v/>
      </c>
      <c r="C5" s="18"/>
      <c r="D5" s="85"/>
      <c r="E5" s="18"/>
      <c r="F5" s="20"/>
      <c r="G5" s="21">
        <f t="shared" ca="1" si="0"/>
        <v>45978.900556712964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45978.900556712964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45978.900556712964</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45978.900556712964</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45978.900556712964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45978.900556712964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45978.900556712964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45978.900556712964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45978.900556712964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45978.900556712964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45978.900556712964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45978.900556712964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45978.900556712964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45978.900556712964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45978.900556712964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45978.900556712964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45978.900556712964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45978.900556712964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45978.900556712964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45978.900556712964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45978.900556712964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45978.900556712964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45978.900556712964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45978.900556712964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45978.900556712964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45978.900556712964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45978.900556712964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45978.900556712964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45978.900556712964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45978.900556712964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45978.900556712964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45978.900556712964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45978.900556712964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45978.900556712964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45978.900556712964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45978.900556712964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45978.900556712964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45978.900556712964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45978.900556712964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45978.900556712964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45978.900556712964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45978.900556712964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45978.900556712964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45978.900556712964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45978.900556712964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45978.900556712964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45978.900556712964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45978.900556712964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45978.900556712964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45978.900556712964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45978.900556712964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45978.900556712964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45978.900556712964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45978.900556712964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45978.900556712964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45978.900556712964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45978.900556712964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45978.900556712964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45978.900556712964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45978.900556712964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45978.900556712964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45978.900556712964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45978.900556712964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45978.900556712964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45978.900556712964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45978.900556712964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45978.900556712964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45978.900556712964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45978.900556712964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45978.900556712964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45978.900556712964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45978.900556712964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45978.900556712964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45978.900556712964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45978.900556712964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45978.900556712964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45978.900556712964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45978.900556712964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45978.900556712964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45978.900556712964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45978.900556712964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45978.900556712964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45978.900556712964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45978.900556712964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45978.900556712964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45978.900556712964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45978.900556712964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45978.900556712964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45978.900556712964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45978.900556712964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45978.900556712964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45978.900556712964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45978.900556712964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45978.900556712964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45978.900556712964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45978.900556712964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45978.900556712964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45978.900556712964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45978.900556712964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45978.900556712964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45978.900556712964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45978.900556712964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45978.900556712964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45978.900556712964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45978.900556712964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45978.900556712964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45978.900556712964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45978.900556712964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45978.900556712964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45978.900556712964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45978.900556712964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45978.900556712964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45978.900556712964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45978.900556712964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45978.900556712964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45978.900556712964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45978.900556712964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45978.900556712964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45978.900556712964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45978.900556712964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45978.900556712964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45978.900556712964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45978.900556712964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45978.900556712964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45978.900556712964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45978.900556712964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45978.900556712964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45978.900556712964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45978.900556712964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45978.900556712964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45978.900556712964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45978.900556712964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45978.900556712964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45978.900556712964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45978.900556712964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45978.900556712964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45978.900556712964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45978.900556712964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45978.900556712964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45978.900556712964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45978.900556712964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45978.900556712964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45978.900556712964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45978.900556712964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45978.900556712964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45978.900556712964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45978.900556712964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45978.900556712964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45978.900556712964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45978.900556712964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45978.900556712964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45978.900556712964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45978.900556712964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45978.900556712964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45978.900556712964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45978.900556712964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45978.900556712964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45978.900556712964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45978.900556712964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45978.900556712964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45978.900556712964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45978.900556712964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45978.900556712964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45978.900556712964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45978.900556712964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45978.900556712964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45978.900556712964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45978.900556712964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45978.900556712964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45978.900556712964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45978.900556712964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45978.900556712964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45978.900556712964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45978.900556712964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45978.900556712964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45978.900556712964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45978.900556712964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45978.900556712964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45978.900556712964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45978.900556712964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45978.900556712964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45978.900556712964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45978.900556712964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45978.900556712964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45978.900556712964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45978.900556712964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45978.900556712964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45978.900556712964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45978.900556712964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45978.900556712964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45978.900556712964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45978.900556712964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45978.900556712964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45978.900556712964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45978.900556712964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45978.900556712964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45978.900556712964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45978.900556712964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45978.900556712964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45978.900556712964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45978.900556712964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45978.900556712964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45978.900556712964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45978.900556712964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45978.900556712964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45978.900556712964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45978.900556712964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45978.900556712964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45978.900556712964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45978.900556712964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45978.900556712964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45978.900556712964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45978.900556712964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45978.900556712964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45978.900556712964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45978.900556712964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45978.900556712964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45978.900556712964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45978.900556712964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45978.900556712964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45978.900556712964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45978.900556712964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45978.900556712964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45978.900556712964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45978.900556712964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45978.900556712964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45978.900556712964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45978.900556712964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45978.900556712964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45978.900556712964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45978.900556712964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45978.900556712964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45978.900556712964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45978.900556712964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45978.900556712964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45978.900556712964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45978.900556712964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45978.900556712964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45978.900556712964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45978.900556712964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45978.900556712964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45978.900556712964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45978.900556712964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45978.900556712964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45978.900556712964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45978.900556712964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45978.900556712964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45978.900556712964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45978.900556712964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45978.900556712964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45978.900556712964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45978.900556712964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45978.900556712964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45978.900556712964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45978.900556712964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45978.900556712964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45978.900556712964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45978.900556712964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45978.900556712964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45978.900556712964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45978.900556712964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45978.900556712964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45978.900556712964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45978.900556712964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45978.900556712964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45978.900556712964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45978.900556712964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45978.900556712964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45978.900556712964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45978.900556712964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45978.900556712964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45978.900556712964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45978.900556712964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45978.900556712964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45978.900556712964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45978.900556712964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45978.900556712964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45978.900556712964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45978.900556712964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45978.900556712964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45978.900556712964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45978.900556712964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45978.900556712964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45978.900556712964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45978.900556712964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45978.900556712964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45978.900556712964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45978.900556712964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45978.900556712964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45978.900556712964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45978.900556712964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45978.900556712964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45978.900556712964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45978.900556712964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45978.900556712964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45978.900556712964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45978.900556712964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45978.900556712964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45978.900556712964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45978.900556712964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45978.900556712964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45978.900556712964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45978.900556712964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45978.900556712964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45978.900556712964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45978.900556712964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45978.900556712964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45978.900556712964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45978.900556712964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45978.900556712964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45978.900556712964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45978.900556712964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45978.900556712964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45978.900556712964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45978.900556712964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45978.900556712964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45978.900556712964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45978.900556712964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45978.900556712964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45978.900556712964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45978.900556712964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45978.900556712964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45978.900556712964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45978.900556712964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45978.900556712964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45978.900556712964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45978.900556712964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45978.900556712964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45978.900556712964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45978.900556712964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45978.900556712964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45978.900556712964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45978.900556712964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45978.900556712964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45978.900556712964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45978.900556712964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45978.900556712964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45978.900556712964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45978.900556712964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45978.900556712964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45978.900556712964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45978.900556712964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45978.900556712964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45978.900556712964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45978.900556712964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45978.900556712964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45978.900556712964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45978.900556712964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45978.900556712964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45978.900556712964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45978.900556712964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45978.900556712964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45978.900556712964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45978.900556712964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45978.900556712964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45978.900556712964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45978.900556712964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45978.900556712964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45978.900556712964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45978.900556712964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45978.900556712964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45978.900556712964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45978.900556712964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45978.900556712964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45978.900556712964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45978.900556712964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45978.900556712964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45978.900556712964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45978.900556712964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45978.900556712964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45978.900556712964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45978.900556712964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45978.900556712964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45978.900556712964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45978.900556712964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45978.900556712964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45978.900556712964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45978.900556712964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45978.900556712964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45978.900556712964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45978.900556712964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45978.900556712964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45978.900556712964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45978.900556712964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45978.900556712964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45978.900556712964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45978.900556712964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45978.900556712964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45978.900556712964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45978.900556712964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45978.900556712964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45978.900556712964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45978.900556712964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45978.900556712964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45978.900556712964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45978.900556712964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45978.900556712964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45978.900556712964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45978.900556712964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45978.900556712964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45978.900556712964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45978.900556712964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45978.900556712964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45978.900556712964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45978.900556712964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45978.900556712964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45978.900556712964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45978.900556712964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45978.900556712964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45978.900556712964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45978.900556712964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45978.900556712964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45978.900556712964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45978.900556712964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45978.900556712964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45978.900556712964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45978.900556712964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45978.900556712964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45978.900556712964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45978.900556712964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45978.900556712964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45978.900556712964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45978.900556712964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45978.900556712964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45978.900556712964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45978.900556712964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45978.900556712964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45978.900556712964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45978.900556712964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45978.900556712964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45978.900556712964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45978.900556712964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45978.900556712964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45978.900556712964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45978.900556712964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45978.900556712964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45978.900556712964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45978.900556712964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45978.900556712964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45978.900556712964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45978.900556712964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45978.900556712964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45978.900556712964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45978.900556712964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45978.900556712964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45978.900556712964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45978.900556712964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45978.900556712964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45978.900556712964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45978.900556712964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45978.900556712964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45978.900556712964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45978.900556712964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45978.900556712964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45978.900556712964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45978.900556712964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45978.900556712964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45978.900556712964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45978.900556712964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45978.900556712964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45978.900556712964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45978.900556712964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45978.900556712964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45978.900556712964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45978.900556712964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45978.900556712964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45978.900556712964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45978.900556712964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45978.900556712964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45978.900556712964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45978.900556712964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45978.900556712964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45978.900556712964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45978.900556712964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45978.900556712964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45978.900556712964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45978.900556712964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45978.900556712964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45978.900556712964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45978.900556712964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45978.900556712964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45978.900556712964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45978.900556712964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45978.900556712964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45978.900556712964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45978.900556712964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45978.900556712964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45978.900556712964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45978.900556712964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45978.900556712964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45978.900556712964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45978.900556712964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45978.900556712964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45978.900556712964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45978.900556712964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45978.900556712964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45978.900556712964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45978.900556712964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45978.900556712964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45978.900556712964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45978.900556712964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45978.900556712964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45978.900556712964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45978.900556712964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45978.900556712964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45978.900556712964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45978.900556712964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45978.900556712964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45978.900556712964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45978.900556712964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45978.900556712964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45978.900556712964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45978.900556712964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45978.900556712964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45978.900556712964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45978.900556712964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45978.900556712964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45978.900556712964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45978.900556712964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45978.900556712964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45978.900556712964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45978.900556712964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45978.900556712964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45978.900556712964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45978.900556712964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45978.900556712964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45978.900556712964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45978.900556712964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45978.900556712964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45978.900556712964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45978.900556712964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45978.900556712964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45978.900556712964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45978.900556712964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45978.900556712964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45978.900556712964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45978.900556712964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45978.900556712964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45978.900556712964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45978.900556712964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45978.900556712964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45978.900556712964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45978.900556712964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45978.900556712964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45978.900556712964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45978.900556712964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45978.900556712964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45978.900556712964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45978.900556712964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45978.900556712964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45978.900556712964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45978.900556712964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45978.900556712964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45978.900556712964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45978.900556712964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45978.900556712964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45978.900556712964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45978.900556712964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45978.900556712964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45978.900556712964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45978.900556712964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45978.900556712964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45978.900556712964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45978.900556712964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45978.900556712964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45978.900556712964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45978.900556712964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45978.900556712964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45978.900556712964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45978.900556712964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45978.900556712964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45978.900556712964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45978.900556712964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45978.900556712964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45978.900556712964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45978.900556712964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45978.900556712964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45978.900556712964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45978.900556712964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45978.900556712964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45978.900556712964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45978.900556712964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45978.900556712964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45978.900556712964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45978.900556712964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45978.900556712964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45978.900556712964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45978.900556712964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45978.900556712964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45978.900556712964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45978.900556712964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45978.900556712964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45978.900556712964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45978.900556712964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45978.900556712964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45978.900556712964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45978.900556712964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45978.900556712964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45978.900556712964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45978.900556712964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45978.900556712964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45978.900556712964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45978.900556712964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45978.900556712964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45978.900556712964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45978.900556712964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45978.900556712964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45978.900556712964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45978.900556712964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45978.900556712964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45978.900556712964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45978.900556712964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45978.900556712964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45978.900556712964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45978.900556712964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45978.900556712964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45978.900556712964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45978.900556712964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45978.900556712964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45978.900556712964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45978.900556712964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45978.900556712964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45978.900556712964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45978.900556712964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45978.900556712964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45978.900556712964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45978.900556712964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45978.900556712964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45978.900556712964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45978.900556712964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45978.900556712964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45978.900556712964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45978.900556712964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45978.900556712964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45978.900556712964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45978.900556712964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45978.900556712964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45978.900556712964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45978.900556712964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45978.900556712964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45978.900556712964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45978.900556712964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45978.900556712964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45978.900556712964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45978.900556712964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45978.900556712964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45978.900556712964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45978.900556712964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45978.900556712964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45978.900556712964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45978.900556712964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45978.900556712964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45978.900556712964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45978.900556712964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45978.900556712964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45978.900556712964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45978.900556712964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45978.900556712964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45978.900556712964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45978.900556712964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45978.900556712964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45978.900556712964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45978.900556712964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45978.900556712964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45978.900556712964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45978.900556712964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45978.900556712964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45978.900556712964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45978.900556712964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45978.900556712964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45978.900556712964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45978.900556712964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45978.900556712964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45978.900556712964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45978.900556712964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45978.900556712964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45978.900556712964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45978.900556712964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45978.900556712964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45978.900556712964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45978.900556712964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45978.900556712964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45978.900556712964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45978.900556712964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45978.900556712964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45978.900556712964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45978.900556712964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45978.900556712964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45978.900556712964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45978.900556712964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45978.900556712964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45978.900556712964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45978.900556712964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45978.900556712964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45978.900556712964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45978.900556712964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45978.900556712964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45978.900556712964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45978.900556712964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45978.900556712964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45978.900556712964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45978.900556712964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45978.900556712964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45978.900556712964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45978.900556712964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45978.900556712964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45978.900556712964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45978.900556712964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45978.900556712964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45978.900556712964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45978.900556712964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45978.900556712964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45978.900556712964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45978.900556712964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45978.900556712964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45978.900556712964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45978.900556712964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45978.900556712964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45978.900556712964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45978.900556712964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45978.900556712964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45978.900556712964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45978.900556712964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45978.900556712964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45978.900556712964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45978.900556712964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45978.900556712964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45978.900556712964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45978.900556712964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45978.900556712964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45978.900556712964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45978.900556712964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45978.900556712964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45978.900556712964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45978.900556712964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45978.900556712964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45978.900556712964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45978.900556712964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45978.900556712964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45978.900556712964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45978.900556712964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45978.900556712964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45978.900556712964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45978.900556712964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45978.900556712964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45978.900556712964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45978.900556712964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45978.900556712964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45978.900556712964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45978.900556712964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45978.900556712964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45978.900556712964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45978.900556712964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45978.900556712964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45978.900556712964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45978.900556712964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45978.900556712964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45978.900556712964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45978.900556712964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45978.900556712964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45978.900556712964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45978.900556712964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45978.900556712964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45978.900556712964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45978.900556712964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45978.900556712964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45978.900556712964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45978.900556712964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45978.900556712964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45978.900556712964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45978.900556712964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45978.900556712964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45978.900556712964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45978.900556712964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45978.900556712964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45978.900556712964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45978.900556712964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45978.900556712964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45978.900556712964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45978.900556712964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45978.900556712964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45978.900556712964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45978.900556712964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45978.900556712964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45978.900556712964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45978.900556712964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45978.900556712964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45978.900556712964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45978.900556712964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45978.900556712964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45978.900556712964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45978.900556712964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45978.900556712964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45978.900556712964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45978.900556712964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45978.900556712964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45978.900556712964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45978.900556712964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45978.900556712964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45978.900556712964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45978.900556712964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45978.900556712964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45978.900556712964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45978.900556712964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45978.900556712964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45978.900556712964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45978.900556712964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45978.900556712964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45978.900556712964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45978.900556712964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45978.900556712964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45978.900556712964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45978.900556712964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45978.900556712964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45978.900556712964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45978.900556712964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45978.900556712964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45978.900556712964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45978.900556712964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45978.900556712964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45978.900556712964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45978.900556712964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45978.900556712964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45978.900556712964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45978.900556712964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45978.900556712964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45978.900556712964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45978.900556712964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45978.900556712964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45978.900556712964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45978.900556712964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45978.900556712964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45978.900556712964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45978.900556712964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45978.900556712964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45978.900556712964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45978.900556712964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45978.900556712964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45978.900556712964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45978.900556712964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45978.900556712964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45978.900556712964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45978.900556712964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45978.900556712964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45978.900556712964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45978.900556712964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45978.900556712964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45978.900556712964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45978.900556712964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45978.900556712964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45978.900556712964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45978.900556712964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45978.900556712964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45978.900556712964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45978.900556712964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45978.900556712964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45978.900556712964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45978.900556712964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45978.900556712964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45978.900556712964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45978.900556712964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45978.900556712964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45978.900556712964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45978.900556712964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45978.900556712964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45978.900556712964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45978.900556712964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45978.900556712964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45978.900556712964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45978.900556712964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45978.900556712964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45978.900556712964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45978.900556712964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45978.900556712964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45978.900556712964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45978.900556712964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45978.900556712964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45978.900556712964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45978.900556712964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45978.900556712964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45978.900556712964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45978.900556712964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45978.900556712964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45978.900556712964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45978.900556712964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45978.900556712964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45978.900556712964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45978.900556712964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45978.900556712964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45978.900556712964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45978.900556712964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45978.900556712964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45978.900556712964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45978.900556712964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45978.900556712964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45978.900556712964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45978.900556712964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45978.900556712964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45978.900556712964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45978.900556712964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45978.900556712964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45978.900556712964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45978.900556712964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45978.900556712964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45978.900556712964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45978.900556712964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45978.900556712964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45978.900556712964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45978.900556712964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45978.900556712964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45978.900556712964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45978.900556712964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45978.900556712964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45978.900556712964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45978.900556712964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45978.900556712964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45978.900556712964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45978.900556712964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45978.900556712964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45978.900556712964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45978.900556712964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45978.900556712964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45978.900556712964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45978.900556712964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45978.900556712964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45978.900556712964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45978.900556712964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45978.900556712964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45978.900556712964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45978.900556712964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45978.900556712964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45978.900556712964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45978.900556712964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45978.900556712964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45978.900556712964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45978.900556712964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45978.900556712964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45978.900556712964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45978.900556712964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45978.900556712964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45978.900556712964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45978.900556712964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45978.900556712964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45978.900556712964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45978.900556712964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45978.900556712964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45978.900556712964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45978.900556712964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45978.900556712964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45978.900556712964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45978.900556712964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45978.900556712964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45978.900556712964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45978.900556712964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45978.900556712964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45978.900556712964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45978.900556712964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45978.900556712964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45978.900556712964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45978.900556712964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45978.900556712964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45978.900556712964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45978.900556712964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45978.900556712964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45978.900556712964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45978.900556712964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985" ca="1" si="16">IFERROR(NOW()-F971,"-")</f>
        <v>45978.900556712964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45978.900556712964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45978.900556712964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45978.900556712964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45978.900556712964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45978.900556712964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45978.900556712964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45978.900556712964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45978.900556712964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45978.900556712964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45978.900556712964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45978.900556712964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45978.900556712964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45978.900556712964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45978.900556712964</v>
      </c>
      <c r="H985" s="22"/>
      <c r="I985" s="19" t="str">
        <f>IFERROR(VLOOKUP(D985,DB!A:F,6,0),"")</f>
        <v/>
      </c>
      <c r="J985" s="18" t="str">
        <f>IFERROR(VLOOKUP(D985,DB!A:G,7,0),"")</f>
        <v/>
      </c>
      <c r="K985" s="45"/>
      <c r="L985" s="23" t="str">
        <f>IFERROR(VLOOKUP(D985,DB!A:I,9,0),"")</f>
        <v/>
      </c>
    </row>
  </sheetData>
  <dataValidations count="2">
    <dataValidation allowBlank="1" showInputMessage="1" showErrorMessage="1" sqref="E1" xr:uid="{5914219A-CB83-432D-936A-CC0CB6F3982A}"/>
    <dataValidation type="list" allowBlank="1" showInputMessage="1" showErrorMessage="1" sqref="E2:E9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275.41983912036812</v>
      </c>
      <c r="H2" s="95">
        <v>45703.474768518521</v>
      </c>
      <c r="I2" s="95" t="str">
        <f>IFERROR(VLOOKUP(D2,DB!A:F,6,0),"")</f>
        <v>SCECO</v>
      </c>
      <c r="J2" s="95" t="str">
        <f>IFERROR(VLOOKUP(D2,DB!A:G,7,0),"")</f>
        <v>Dead</v>
      </c>
      <c r="K2" s="97" t="s">
        <v>39110</v>
      </c>
      <c r="L2" s="91" t="str">
        <f>IFERROR(VLOOKUP(D2,DB!A:I,9,0),"")</f>
        <v>Latis</v>
      </c>
    </row>
    <row r="3" spans="1:16" ht="15" customHeight="1">
      <c r="A3" s="113"/>
      <c r="B3" s="113"/>
      <c r="C3" s="93"/>
      <c r="D3" s="91"/>
      <c r="E3" s="94"/>
      <c r="F3" s="95"/>
      <c r="G3" s="96">
        <f ca="1">IFERROR(NOW()-F3,"")</f>
        <v>45978.900556712964</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45978.900556712964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45978.900556712964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45978.900556712964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45978.900556712964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45978.900556712964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45978.900556712964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45978.900556712964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45978.900556712964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45978.900556712964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45978.900556712964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45978.900556712964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45978.900556712964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45978.900556712964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45978.900556712964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45978.900556712964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45978.900556712964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45978.900556712964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45978.900556712964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45978.900556712964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45978.900556712964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45978.900556712964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45978.900556712964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45978.900556712964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45978.900556712964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45978.900556712964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45978.900556712964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45978.900556712964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45978.900556712964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45978.900556712964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45978.900556712964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45978.900556712964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45978.900556712964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45978.900556712964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45978.900556712964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45978.900556712964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45978.900556712964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45978.900556712964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45978.900556712964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45978.900556712964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45978.900556712964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45978.900556712964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45978.900556712964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45978.900556712964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45978.900556712964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45978.900556712964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45978.900556712964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45978.900556712964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45978.900556712964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45978.900556712964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45978.900556712964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45978.900556712964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45978.900556712964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45978.900556712964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45978.900556712964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45978.900556712964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45978.900556712964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45978.900556712964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45978.900556712964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45978.900556712964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45978.900556712964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45978.900556712964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45978.900556712964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45978.900556712964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45978.900556712964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45978.900556712964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45978.900556712964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45978.900556712964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45978.900556712964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45978.900556712964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45978.900556712964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45978.900556712964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45978.900556712964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45978.900556712964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45978.900556712964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45978.900556712964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45978.900556712964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45978.900556712964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45978.900556712964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45978.900556712964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45978.900556712964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45978.900556712964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45978.900556712964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45978.900556712964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45978.900556712964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45978.900556712964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45978.900556712964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45978.900556712964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45978.900556712964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45978.900556712964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45978.900556712964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45978.900556712964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45978.900556712964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45978.900556712964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45978.900556712964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45978.900556712964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45978.900556712964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45978.900556712964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45978.900556712964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45978.900556712964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45978.900556712964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45978.900556712964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45978.900556712964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45978.900556712964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45978.900556712964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45978.900556712964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45978.900556712964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45978.900556712964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45978.900556712964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45978.900556712964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45978.900556712964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45978.900556712964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45978.900556712964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45978.900556712964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45978.900556712964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45978.900556712964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45978.900556712964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45978.900556712964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45978.900556712964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45978.900556712964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45978.900556712964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45978.900556712964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45978.900556712964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45978.900556712964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45978.900556712964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45978.900556712964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45978.900556712964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45978.900556712964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45978.900556712964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45978.900556712964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45978.900556712964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45978.900556712964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45978.900556712964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45978.900556712964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45978.900556712964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45978.900556712964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45978.900556712964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45978.900556712964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45978.900556712964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45978.900556712964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45978.900556712964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45978.900556712964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45978.900556712964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45978.900556712964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45978.900556712964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45978.900556712964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45978.900556712964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45978.900556712964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45978.900556712964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45978.900556712964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45978.900556712964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45978.900556712964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45978.900556712964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45978.900556712964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45978.900556712964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45978.900556712964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45978.900556712964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45978.900556712964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45978.900556712964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45978.900556712964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45978.900556712964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45978.900556712964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45978.900556712964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45978.900556712964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45978.900556712964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45978.900556712964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45978.900556712964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45978.900556712964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45978.900556712964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45978.900556712964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45978.900556712964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45978.900556712964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45978.900556712964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45978.900556712964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45978.900556712964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45978.900556712964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45978.900556712964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45978.900556712964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45978.900556712964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45978.900556712964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45978.900556712964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45978.900556712964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45978.900556712964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45978.900556712964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45978.900556712964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45978.900556712964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45978.900556712964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45978.900556712964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45978.900556712964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45978.900556712964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45978.900556712964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45978.900556712964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45978.900556712964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45978.900556712964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45978.900556712964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45978.900556712964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45978.900556712964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45978.900556712964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45978.900556712964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45978.900556712964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45978.900556712964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45978.900556712964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45978.900556712964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45978.900556712964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45978.900556712964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45978.900556712964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45978.900556712964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45978.900556712964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45978.900556712964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45978.900556712964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45978.900556712964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45978.900556712964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45978.900556712964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45978.900556712964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45978.900556712964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45978.900556712964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45978.900556712964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45978.900556712964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45978.900556712964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45978.900556712964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45978.900556712964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45978.900556712964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45978.900556712964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45978.900556712964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45978.900556712964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45978.900556712964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45978.900556712964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45978.900556712964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45978.900556712964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45978.900556712964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45978.900556712964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45978.900556712964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45978.900556712964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45978.900556712964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45978.900556712964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45978.900556712964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45978.900556712964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45978.900556712964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45978.900556712964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45978.900556712964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45978.900556712964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45978.900556712964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45978.900556712964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45978.900556712964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45978.900556712964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45978.900556712964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45978.900556712964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45978.900556712964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45978.900556712964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45978.900556712964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45978.900556712964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45978.900556712964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45978.900556712964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45978.900556712964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45978.900556712964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45978.900556712964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45978.900556712964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45978.900556712964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45978.900556712964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45978.900556712964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45978.900556712964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45978.900556712964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45978.900556712964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45978.900556712964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45978.900556712964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45978.900556712964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45978.900556712964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45978.900556712964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45978.900556712964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45978.900556712964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45978.900556712964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45978.900556712964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45978.900556712964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45978.900556712964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45978.900556712964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45978.900556712964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45978.900556712964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45978.900556712964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45978.900556712964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45978.900556712964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45978.900556712964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45978.900556712964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45978.900556712964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45978.900556712964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45978.900556712964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45978.900556712964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45978.900556712964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45978.900556712964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45978.900556712964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45978.900556712964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45978.900556712964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45978.900556712964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45978.900556712964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45978.900556712964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45978.900556712964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45978.900556712964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45978.900556712964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45978.900556712964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45978.900556712964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45978.900556712964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45978.900556712964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45978.900556712964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45978.900556712964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45978.900556712964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45978.900556712964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45978.900556712964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45978.900556712964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45978.900556712964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45978.900556712964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45978.900556712964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45978.900556712964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45978.900556712964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45978.900556712964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45978.900556712964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45978.900556712964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45978.900556712964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45978.900556712964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45978.900556712964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45978.900556712964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45978.900556712964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45978.900556712964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45978.900556712964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45978.900556712964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45978.900556712964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45978.900556712964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45978.900556712964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45978.900556712964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45978.900556712964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45978.900556712964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45978.900556712964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45978.900556712964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45978.900556712964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45978.900556712964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45978.900556712964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45978.900556712964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45978.900556712964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45978.900556712964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45978.900556712964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45978.900556712964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45978.900556712964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45978.900556712964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45978.900556712964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45978.900556712964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45978.900556712964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45978.900556712964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45978.900556712964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45978.900556712964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45978.900556712964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45978.900556712964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45978.900556712964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45978.900556712964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45978.900556712964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45978.900556712964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45978.900556712964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45978.900556712964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45978.900556712964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45978.900556712964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45978.900556712964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45978.900556712964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45978.900556712964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45978.900556712964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45978.900556712964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45978.900556712964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45978.900556712964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45978.900556712964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45978.900556712964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45978.900556712964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45978.900556712964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45978.900556712964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45978.900556712964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45978.900556712964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45978.900556712964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45978.900556712964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45978.900556712964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45978.900556712964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45978.900556712964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45978.900556712964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45978.900556712964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45978.900556712964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45978.900556712964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45978.900556712964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45978.900556712964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45978.900556712964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45978.900556712964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45978.900556712964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45978.900556712964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45978.900556712964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45978.900556712964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45978.900556712964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45978.900556712964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45978.900556712964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45978.900556712964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45978.900556712964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45978.900556712964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45978.900556712964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45978.900556712964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45978.900556712964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45978.900556712964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45978.900556712964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45978.900556712964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45978.900556712964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45978.900556712964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45978.900556712964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45978.900556712964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45978.900556712964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45978.900556712964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45978.900556712964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45978.900556712964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45978.900556712964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45978.900556712964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45978.900556712964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45978.900556712964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45978.900556712964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45978.900556712964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45978.900556712964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45978.900556712964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45978.900556712964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45978.900556712964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45978.900556712964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45978.900556712964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45978.900556712964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45978.900556712964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45978.900556712964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45978.900556712964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45978.900556712964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45978.900556712964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45978.900556712964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45978.900556712964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45978.900556712964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45978.900556712964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45978.900556712964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45978.900556712964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45978.900556712964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45978.900556712964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45978.900556712964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45978.900556712964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45978.900556712964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45978.900556712964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45978.900556712964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45978.900556712964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45978.900556712964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45978.900556712964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45978.900556712964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45978.900556712964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45978.900556712964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45978.900556712964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45978.900556712964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45978.900556712964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45978.900556712964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45978.900556712964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45978.900556712964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45978.900556712964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45978.900556712964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45978.900556712964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45978.900556712964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45978.900556712964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45978.900556712964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45978.900556712964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45978.900556712964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45978.900556712964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45978.900556712964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45978.900556712964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45978.900556712964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45978.900556712964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45978.900556712964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45978.900556712964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45978.900556712964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45978.900556712964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45978.900556712964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45978.900556712964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45978.900556712964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45978.900556712964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45978.900556712964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45978.900556712964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45978.900556712964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45978.900556712964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45978.900556712964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45978.900556712964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45978.900556712964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45978.900556712964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45978.900556712964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45978.900556712964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45978.900556712964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45978.900556712964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45978.900556712964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45978.900556712964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45978.900556712964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45978.900556712964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45978.900556712964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45978.900556712964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45978.900556712964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45978.900556712964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45978.900556712964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45978.900556712964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45978.900556712964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45978.900556712964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45978.900556712964</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45978.900556712964</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45978.900556712964</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45978.900556712964</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45978.900556712964</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45978.900556712964</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45978.900556712964</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45978.900556712964</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45978.900556712964</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45978.900556712964</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45978.900556712964</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45978.900556712964</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45978.900556712964</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45978.900556712964</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45978.900556712964</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45978.900556712964</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45978.900556712964</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45978.900556712964</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1"/>
  <sheetViews>
    <sheetView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87.068496527776006</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52.71167939814768</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30.239445601851912</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t="shared" ref="G5:G6" ca="1" si="2">IFERROR(NOW()-F5,"")</f>
        <v>1.3857534722264973</v>
      </c>
      <c r="H5" s="135">
        <v>45977.468807870369</v>
      </c>
      <c r="I5" s="109" t="str">
        <f>IFERROR(VLOOKUP(D5,DB!A:F,6,0),"")</f>
        <v>SCECO</v>
      </c>
      <c r="J5" s="109" t="str">
        <f>IFERROR(VLOOKUP(D5,DB!A:G,7,0),"")</f>
        <v>Weak</v>
      </c>
      <c r="K5" s="109" t="s">
        <v>39118</v>
      </c>
      <c r="L5" s="109" t="str">
        <f>IFERROR(VLOOKUP(D5,DB!A:I,9,0),"")</f>
        <v>Latis</v>
      </c>
    </row>
    <row r="6" spans="1:13" ht="30.75">
      <c r="A6" s="109" t="s">
        <v>39119</v>
      </c>
      <c r="B6" s="109" t="str">
        <f>IFERROR(VLOOKUP(D6,DB!A:K,11,0),"")</f>
        <v>R5</v>
      </c>
      <c r="C6" s="109">
        <v>1</v>
      </c>
      <c r="D6" s="109" t="s">
        <v>33946</v>
      </c>
      <c r="E6" s="109" t="s">
        <v>39021</v>
      </c>
      <c r="F6" s="135">
        <v>45978.738356481481</v>
      </c>
      <c r="G6" s="111">
        <f t="shared" ca="1" si="2"/>
        <v>0.16220023148343898</v>
      </c>
      <c r="H6" s="135">
        <v>45978.716273148151</v>
      </c>
      <c r="I6" s="109" t="str">
        <f>IFERROR(VLOOKUP(D6,DB!A:F,6,0),"")</f>
        <v>SCECO</v>
      </c>
      <c r="J6" s="109" t="str">
        <f>IFERROR(VLOOKUP(D6,DB!A:G,7,0),"")</f>
        <v>Dead</v>
      </c>
      <c r="K6" s="109" t="s">
        <v>39120</v>
      </c>
      <c r="L6" s="109" t="str">
        <f>IFERROR(VLOOKUP(D6,DB!A:I,9,0),"")</f>
        <v>Latis</v>
      </c>
    </row>
    <row r="7" spans="1:13">
      <c r="A7" s="109"/>
      <c r="B7" s="109" t="str">
        <f>IFERROR(VLOOKUP(D7,DB!A:K,11,0),"")</f>
        <v/>
      </c>
      <c r="C7" s="109"/>
      <c r="D7" s="109"/>
      <c r="E7" s="109"/>
      <c r="F7" s="109"/>
      <c r="G7" s="109">
        <f t="shared" ref="G7:G68" ca="1" si="3">IFERROR(NOW()-F7,"")</f>
        <v>45978.900556712964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45978.900556712964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45978.900556712964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45978.900556712964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45978.900556712964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45978.900556712964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45978.900556712964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45978.900556712964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45978.900556712964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45978.900556712964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45978.900556712964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45978.900556712964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45978.900556712964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45978.900556712964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45978.900556712964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45978.900556712964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45978.900556712964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45978.900556712964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45978.900556712964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45978.900556712964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45978.900556712964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45978.900556712964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45978.900556712964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45978.900556712964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45978.900556712964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45978.900556712964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45978.900556712964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45978.900556712964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45978.900556712964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45978.900556712964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45978.900556712964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45978.900556712964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45978.900556712964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45978.900556712964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45978.900556712964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45978.900556712964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45978.900556712964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45978.900556712964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45978.900556712964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45978.900556712964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45978.900556712964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45978.900556712964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45978.900556712964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45978.900556712964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45978.900556712964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45978.900556712964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45978.900556712964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45978.900556712964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45978.900556712964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45978.900556712964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45978.900556712964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45978.900556712964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45978.900556712964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45978.900556712964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45978.900556712964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45978.900556712964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45978.900556712964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45978.900556712964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45978.900556712964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45978.900556712964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45978.900556712964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45978.900556712964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ref="G69:G132" ca="1" si="4">IFERROR(NOW()-F69,"")</f>
        <v>45978.900556712964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45978.900556712964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45978.900556712964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45978.900556712964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45978.900556712964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45978.900556712964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45978.900556712964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45978.900556712964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45978.900556712964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45978.900556712964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45978.900556712964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45978.900556712964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45978.900556712964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45978.900556712964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45978.900556712964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45978.900556712964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45978.900556712964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45978.900556712964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45978.900556712964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45978.900556712964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45978.900556712964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45978.900556712964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45978.900556712964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45978.900556712964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45978.900556712964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45978.900556712964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45978.900556712964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45978.900556712964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45978.900556712964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45978.900556712964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45978.900556712964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45978.900556712964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45978.900556712964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45978.900556712964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45978.900556712964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45978.900556712964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45978.900556712964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45978.900556712964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45978.900556712964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45978.900556712964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45978.900556712964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45978.900556712964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45978.900556712964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45978.900556712964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45978.900556712964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45978.900556712964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45978.900556712964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45978.900556712964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45978.900556712964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45978.900556712964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45978.900556712964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45978.900556712964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45978.900556712964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45978.900556712964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45978.900556712964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45978.900556712964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45978.900556712964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45978.900556712964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45978.900556712964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45978.900556712964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45978.900556712964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45978.900556712964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45978.900556712964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45978.900556712964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ref="G133:G196" ca="1" si="5">IFERROR(NOW()-F133,"")</f>
        <v>45978.900556712964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45978.900556712964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45978.900556712964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45978.900556712964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45978.900556712964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45978.900556712964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45978.900556712964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45978.900556712964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45978.900556712964</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45978.900556712964</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45978.900556712964</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45978.900556712964</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45978.900556712964</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45978.900556712964</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45978.900556712964</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45978.900556712964</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45978.900556712964</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45978.900556712964</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45978.900556712964</v>
      </c>
      <c r="H151" s="109"/>
      <c r="I151" s="109" t="str">
        <f>IFERROR(VLOOKUP(D151,DB!A:F,6,0),"")</f>
        <v/>
      </c>
      <c r="J151" s="109" t="str">
        <f>IFERROR(VLOOKUP(D151,DB!A:G,7,0),"")</f>
        <v/>
      </c>
      <c r="K151" s="109"/>
      <c r="L151" s="109" t="str">
        <f>IFERROR(VLOOKUP(D151,DB!A:I,9,0),"")</f>
        <v/>
      </c>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sheetData>
  <dataValidations count="2">
    <dataValidation allowBlank="1" showInputMessage="1" showErrorMessage="1" sqref="E1" xr:uid="{920C6338-E771-4DAE-8C89-92A9093EA4DE}"/>
    <dataValidation type="list" allowBlank="1" showInputMessage="1" showErrorMessage="1" sqref="E2:E1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4"/>
  <sheetViews>
    <sheetView tabSelected="1" workbookViewId="0">
      <selection activeCell="D6" sqref="D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0" ca="1" si="0">IFERROR(NOW()-F2,"-")</f>
        <v>45978.900556712964</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45978.900556712964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45978.900556712964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45978.900556712964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45978.900556712964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45978.900556712964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45978.900556712964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45978.900556712964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45978.900556712964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45978.900556712964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45978.900556712964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45978.900556712964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45978.900556712964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45978.900556712964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45978.900556712964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45978.900556712964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45978.900556712964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45978.900556712964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45978.900556712964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45978.900556712964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45978.900556712964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45978.900556712964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45978.900556712964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45978.900556712964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45978.900556712964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45978.900556712964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45978.900556712964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45978.900556712964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45978.900556712964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45978.900556712964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45978.900556712964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45978.900556712964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45978.900556712964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45978.900556712964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45978.900556712964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45978.900556712964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45978.900556712964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45978.900556712964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45978.900556712964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45978.900556712964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45978.900556712964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45978.900556712964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45978.900556712964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45978.900556712964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45978.900556712964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45978.900556712964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45978.900556712964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45978.900556712964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45978.900556712964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ref="G51:G84" ca="1" si="1">IFERROR(NOW()-F51,"-")</f>
        <v>45978.900556712964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45978.900556712964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45978.900556712964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45978.900556712964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45978.900556712964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45978.900556712964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45978.900556712964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45978.900556712964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45978.900556712964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45978.900556712964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45978.900556712964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45978.900556712964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45978.900556712964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45978.900556712964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45978.900556712964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45978.900556712964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45978.900556712964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45978.900556712964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45978.900556712964</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45978.900556712964</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45978.900556712964</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45978.900556712964</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45978.900556712964</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45978.900556712964</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45978.900556712964</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45978.900556712964</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45978.900556712964</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45978.900556712964</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45978.900556712964</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45978.900556712964</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45978.900556712964</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45978.900556712964</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45978.900556712964</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45978.900556712964</v>
      </c>
      <c r="H84" s="121"/>
      <c r="I84" s="119" t="str">
        <f>IFERROR(VLOOKUP(D84,DB!A:F,6,0),"")</f>
        <v/>
      </c>
      <c r="J84" s="119" t="str">
        <f>IFERROR(VLOOKUP(D84,DB!A:G,7,0),"")</f>
        <v/>
      </c>
      <c r="K84" s="122"/>
      <c r="L84" s="123" t="str">
        <f>IFERROR(VLOOKUP(D84,DB!A:I,9,0),"")</f>
        <v/>
      </c>
    </row>
  </sheetData>
  <dataValidations count="2">
    <dataValidation allowBlank="1" showInputMessage="1" showErrorMessage="1" sqref="E1" xr:uid="{9E1BC488-8814-4F8A-8DBE-742B3278AB71}"/>
    <dataValidation type="list" allowBlank="1" showInputMessage="1" showErrorMessage="1" sqref="E2:E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2025-11-17T18:38:40Z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