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52" documentId="120_S{2AC9BD13-BADA-5192-A53E-5A8FF88502F6}" xr6:coauthVersionLast="47" xr6:coauthVersionMax="47" xr10:uidLastSave="{F52B259B-945C-4016-A0F0-C0ED2F22681E}"/>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B517" i="4"/>
  <c r="G517" i="4"/>
  <c r="I517" i="4"/>
  <c r="J517" i="4"/>
  <c r="L517" i="4"/>
  <c r="B518" i="4"/>
  <c r="G518" i="4"/>
  <c r="I518" i="4"/>
  <c r="J518" i="4"/>
  <c r="L518" i="4"/>
  <c r="B519" i="4"/>
  <c r="G519" i="4"/>
  <c r="I519" i="4"/>
  <c r="J519" i="4"/>
  <c r="L519" i="4"/>
  <c r="B5" i="2"/>
  <c r="G4" i="2"/>
  <c r="G5" i="2"/>
  <c r="G2" i="4"/>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<sst xmlns="http://schemas.openxmlformats.org/spreadsheetml/2006/main" count="180289" uniqueCount="39129">
  <si>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</si>
  <si>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</si>
  <si>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</si>
  <si>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</si>
  <si>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</si>
  <si>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</si>
  <si>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</si>
  <si>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</si>
  <si>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</si>
  <si>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</si>
  <si>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</si>
  <si>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</si>
  <si>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</si>
  <si>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</si>
  <si>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</si>
  <si>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</si>
  <si>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</si>
  <si>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</si>
  <si>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</si>
  <si>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</si>
  <si>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</si>
  <si>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</si>
  <si>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</si>
  <si>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</si>
  <si>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</si>
  <si>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</si>
  <si>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</si>
  <si>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</si>
  <si>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</si>
  <si>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</si>
  <si>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</si>
  <si>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</si>
  <si>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</si>
  <si>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</si>
  <si>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</si>
  <si>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</si>
  <si>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</si>
  <si>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</si>
  <si>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</si>
  <si>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</si>
  <si>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</si>
  <si>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</si>
  <si>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</si>
  <si>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</si>
  <si>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</si>
  <si>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</si>
  <si>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</si>
  <si>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</si>
  <si>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</si>
  <si>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</si>
  <si>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</si>
  <si>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</si>
  <si>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</si>
  <si>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</si>
  <si>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</si>
  <si>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</si>
  <si>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</si>
  <si>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</si>
  <si>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</si>
  <si>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</si>
  <si>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</si>
  <si>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</si>
  <si>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</si>
  <si>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</si>
  <si>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</si>
  <si>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</si>
  <si>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</si>
  <si>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</si>
  <si>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</si>
  <si>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</si>
  <si>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</si>
  <si>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</si>
  <si>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</si>
  <si>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</si>
  <si>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</si>
  <si>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</si>
  <si>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</si>
  <si>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</si>
  <si>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</si>
  <si>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</si>
  <si>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</si>
  <si>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</si>
  <si>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</si>
  <si>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</si>
  <si>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</si>
  <si>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</si>
  <si>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</si>
  <si>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</si>
  <si>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</si>
  <si>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</si>
  <si>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</si>
  <si>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</si>
  <si>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</si>
  <si>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</si>
  <si>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</si>
  <si>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</si>
  <si>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</si>
  <si>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</si>
  <si>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</si>
  <si>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</si>
  <si>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</si>
  <si>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</si>
  <si>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</si>
  <si>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</si>
  <si>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</si>
  <si>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</si>
  <si>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</si>
  <si>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</si>
  <si>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</si>
  <si>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</si>
  <si>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</si>
  <si>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</si>
  <si>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</si>
  <si>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</si>
  <si>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</si>
  <si>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</si>
  <si>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</si>
  <si>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</si>
  <si>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</si>
  <si>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</si>
  <si>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</si>
  <si>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</si>
  <si>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</si>
  <si>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</si>
  <si>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</si>
  <si>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</si>
  <si>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</si>
  <si>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</si>
  <si>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</si>
  <si>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</si>
  <si>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</si>
  <si>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</si>
  <si>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</si>
  <si>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</si>
  <si>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</si>
  <si>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</si>
  <si>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</si>
  <si>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</si>
  <si>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</si>
  <si>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</si>
  <si>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</si>
  <si>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</si>
  <si>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</si>
  <si>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</si>
  <si>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</si>
  <si>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</si>
  <si>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</si>
  <si>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</si>
  <si>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</si>
  <si>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</si>
  <si>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</si>
  <si>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</si>
  <si>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</si>
  <si>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</si>
  <si>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</si>
  <si>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</si>
  <si>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</si>
  <si>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</si>
  <si>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</si>
  <si>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</si>
  <si>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</si>
  <si>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</si>
  <si>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</si>
  <si>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</si>
  <si>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</si>
  <si>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</si>
  <si>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</si>
  <si>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</si>
  <si>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</si>
  <si>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</si>
  <si>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</si>
  <si>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</si>
  <si>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</si>
  <si>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</si>
  <si>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</si>
  <si>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</si>
  <si>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</si>
  <si>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</si>
  <si>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</si>
  <si>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</si>
  <si>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</si>
  <si>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</si>
  <si>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</si>
  <si>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</si>
  <si>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</si>
  <si>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</si>
  <si>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</si>
  <si>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</si>
  <si>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</si>
  <si>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</si>
  <si>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</si>
  <si>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</si>
  <si>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</si>
  <si>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</si>
  <si>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</si>
  <si>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</si>
  <si>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</si>
  <si>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</si>
  <si>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</si>
  <si>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</si>
  <si>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</si>
  <si>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</si>
  <si>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</si>
  <si>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</si>
  <si>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</si>
  <si>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</si>
  <si>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</si>
  <si>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</si>
  <si>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</si>
  <si>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</si>
  <si>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</si>
  <si>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</si>
  <si>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</si>
  <si>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</si>
  <si>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</si>
  <si>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</si>
  <si>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</si>
  <si>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</si>
  <si>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</si>
  <si>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</si>
  <si>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</si>
  <si>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</si>
  <si>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</si>
  <si>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</si>
  <si>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</si>
  <si>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</si>
  <si>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</si>
  <si>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</si>
  <si>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</si>
  <si>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</si>
  <si>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</si>
  <si>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</si>
  <si>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</si>
  <si>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</si>
  <si>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</si>
  <si>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</si>
  <si>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</si>
  <si>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</si>
  <si>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</si>
  <si>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</si>
  <si>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</si>
  <si>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</si>
  <si>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</si>
  <si>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</si>
  <si>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</si>
  <si>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</si>
  <si>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</si>
  <si>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</si>
  <si>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</si>
  <si>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</si>
  <si>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</si>
  <si>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</si>
  <si>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</si>
  <si>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</si>
  <si>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</si>
  <si>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</si>
  <si>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</si>
  <si>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</si>
  <si>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</si>
  <si>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</si>
  <si>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</si>
  <si>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</si>
  <si>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</si>
  <si>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</si>
  <si>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</si>
  <si>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</si>
  <si>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</si>
  <si>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</si>
  <si>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</si>
  <si>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</si>
  <si>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</si>
  <si>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</si>
  <si>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</si>
  <si>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</si>
  <si>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</si>
  <si>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</si>
  <si>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</si>
  <si>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</si>
  <si>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</si>
  <si>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</si>
  <si>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</si>
  <si>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</si>
  <si>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</si>
  <si>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</si>
  <si>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</si>
  <si>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</si>
  <si>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</si>
  <si>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</si>
  <si>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</si>
  <si>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</si>
  <si>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</si>
  <si>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</si>
  <si>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</si>
  <si>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</si>
  <si>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</si>
  <si>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</si>
  <si>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</si>
  <si>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</si>
  <si>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</si>
  <si>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</si>
  <si>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</si>
  <si>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</si>
  <si>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</si>
  <si>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</si>
  <si>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</si>
  <si>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</si>
  <si>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</si>
  <si>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</si>
  <si>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</si>
  <si>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</si>
  <si>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</si>
  <si>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</si>
  <si>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</si>
  <si>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</si>
  <si>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</si>
  <si>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</si>
  <si>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</si>
  <si>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</si>
  <si>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</si>
  <si>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</si>
  <si>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</si>
  <si>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</si>
  <si>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</si>
  <si>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</si>
  <si>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</si>
  <si>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</si>
  <si>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</si>
  <si>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</si>
  <si>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</si>
  <si>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</si>
  <si>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</si>
  <si>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</si>
  <si>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</si>
  <si>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</si>
  <si>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</si>
  <si>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</si>
  <si>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</si>
  <si>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</si>
  <si>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</si>
  <si>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</si>
  <si>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</si>
  <si>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</si>
  <si>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</si>
  <si>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</si>
  <si>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</si>
  <si>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</si>
  <si>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</si>
  <si>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</si>
  <si>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</si>
  <si>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</si>
  <si>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</si>
  <si>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</si>
  <si>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</si>
  <si>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</si>
  <si>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</si>
  <si>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</si>
  <si>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</si>
  <si>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</si>
  <si>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</si>
  <si>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</si>
  <si>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</si>
  <si>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</si>
  <si>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</si>
  <si>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</si>
  <si>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</si>
  <si>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</si>
  <si>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</si>
  <si>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</si>
  <si>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</si>
  <si>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</si>
  <si>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</si>
  <si>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</si>
  <si>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</si>
  <si>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</si>
  <si>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</si>
  <si>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</si>
  <si>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</si>
  <si>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</si>
  <si>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</si>
  <si>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</si>
  <si>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</si>
  <si>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</si>
  <si>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</si>
  <si>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</si>
  <si>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</si>
  <si>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</si>
  <si>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</si>
  <si>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</si>
  <si>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</si>
  <si>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</si>
  <si>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</si>
  <si>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</si>
  <si>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</si>
  <si>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</si>
  <si>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</si>
  <si>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</si>
  <si>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</si>
  <si>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</si>
  <si>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</si>
  <si>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</si>
  <si>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</si>
  <si>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</si>
  <si>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</si>
  <si>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</si>
  <si>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</si>
  <si>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</si>
  <si>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</si>
  <si>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</si>
  <si>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</si>
  <si>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</si>
  <si>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</si>
  <si>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</si>
  <si>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</si>
  <si>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</si>
  <si>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</si>
  <si>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</si>
  <si>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</si>
  <si>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</si>
  <si>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</si>
  <si>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</si>
  <si>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</si>
  <si>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</si>
  <si>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</si>
  <si>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</si>
  <si>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</si>
  <si>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</si>
  <si>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</si>
  <si>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</si>
  <si>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</si>
  <si>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</si>
  <si>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</si>
  <si>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</si>
  <si>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</si>
  <si>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</si>
  <si>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</si>
  <si>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</si>
  <si>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</si>
  <si>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</si>
  <si>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</si>
  <si>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</si>
  <si>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</si>
  <si>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</si>
  <si>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</si>
  <si>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</si>
  <si>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</si>
  <si>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</si>
  <si>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</si>
  <si>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</si>
  <si>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</si>
  <si>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</si>
  <si>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</si>
  <si>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</si>
  <si>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</si>
  <si>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</si>
  <si>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</si>
  <si>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</si>
  <si>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</si>
  <si>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</si>
  <si>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</si>
  <si>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</si>
  <si>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</si>
  <si>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</si>
  <si>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</si>
  <si>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</si>
  <si>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</si>
  <si>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</si>
  <si>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</si>
  <si>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</si>
  <si>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</si>
  <si>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</si>
  <si>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</si>
  <si>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</si>
  <si>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</si>
  <si>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</si>
  <si>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</si>
  <si>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</si>
  <si>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</si>
  <si>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</si>
  <si>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</si>
  <si>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</si>
  <si>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</si>
  <si>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</si>
  <si>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</si>
  <si>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</si>
  <si>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</si>
  <si>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</si>
  <si>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</si>
  <si>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</si>
  <si>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</si>
  <si>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</si>
  <si>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</si>
  <si>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</si>
  <si>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</si>
  <si>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</si>
  <si>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</si>
  <si>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</si>
  <si>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</si>
  <si>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</si>
  <si>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</si>
  <si>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</si>
  <si>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</si>
  <si>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</si>
  <si>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</si>
  <si>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</si>
  <si>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</si>
  <si>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</si>
  <si>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</si>
  <si>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</si>
  <si>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</si>
  <si>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</si>
  <si>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</si>
  <si>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</si>
  <si>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</si>
  <si>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</si>
  <si>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</si>
  <si>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</si>
  <si>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</si>
  <si>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</si>
  <si>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</si>
  <si>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</si>
  <si>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</si>
  <si>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</si>
  <si>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</si>
  <si>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</si>
  <si>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</si>
  <si>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</si>
  <si>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</si>
  <si>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</si>
  <si>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</si>
  <si>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</si>
  <si>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</si>
  <si>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</si>
  <si>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</si>
  <si>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</si>
  <si>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</si>
  <si>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</si>
  <si>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</si>
  <si>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</si>
  <si>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</si>
  <si>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</si>
  <si>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</si>
  <si>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</si>
  <si>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</si>
  <si>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</si>
  <si>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</si>
  <si>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</si>
  <si>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</si>
  <si>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</si>
  <si>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</si>
  <si>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</si>
  <si>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</si>
  <si>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</si>
  <si>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</si>
  <si>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</si>
  <si>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</si>
  <si>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</si>
  <si>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</si>
  <si>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</si>
  <si>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</si>
  <si>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</si>
  <si>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</si>
  <si>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</si>
  <si>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</si>
  <si>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</si>
  <si>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</si>
  <si>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</si>
  <si>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</si>
  <si>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</si>
  <si>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</si>
  <si>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</si>
  <si>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</si>
  <si>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</si>
  <si>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</si>
  <si>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</si>
  <si>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</si>
  <si>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</si>
  <si>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</si>
  <si>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</si>
  <si>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</si>
  <si>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</si>
  <si>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</si>
  <si>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</si>
  <si>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</si>
  <si>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</si>
  <si>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</si>
  <si>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</si>
  <si>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</si>
  <si>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</si>
  <si>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</si>
  <si>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</si>
  <si>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</si>
  <si>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</si>
  <si>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</si>
  <si>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</si>
  <si>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</si>
  <si>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</si>
  <si>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</si>
  <si>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</si>
  <si>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</si>
  <si>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</si>
  <si>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</si>
  <si>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</si>
  <si>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</si>
  <si>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</si>
  <si>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</si>
  <si>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</si>
  <si>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</si>
  <si>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</si>
  <si>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</si>
  <si>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</si>
  <si>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</si>
  <si>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</si>
  <si>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</si>
  <si>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</si>
  <si>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</si>
  <si>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</si>
  <si>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</si>
  <si>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</si>
  <si>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</si>
  <si>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</si>
  <si>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</si>
  <si>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</si>
  <si>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</si>
  <si>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</si>
  <si>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</si>
  <si>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</si>
  <si>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</si>
  <si>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</si>
  <si>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</si>
  <si>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</si>
  <si>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</si>
  <si>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</si>
  <si>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</si>
  <si>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</si>
  <si>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</si>
  <si>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</si>
  <si>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</si>
  <si>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</si>
  <si>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</si>
  <si>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</si>
  <si>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</si>
  <si>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</si>
  <si>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</si>
  <si>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</si>
  <si>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</si>
  <si>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</si>
  <si>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</si>
  <si>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</si>
  <si>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</si>
  <si>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</si>
  <si>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</si>
  <si>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</si>
  <si>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</si>
  <si>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</si>
  <si>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</si>
  <si>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</si>
  <si>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</si>
  <si>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</si>
  <si>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</si>
  <si>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</si>
  <si>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</si>
  <si>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</si>
  <si>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</si>
  <si>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</si>
  <si>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</si>
  <si>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</si>
  <si>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</si>
  <si>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</si>
  <si>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</si>
  <si>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</si>
  <si>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</si>
  <si>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</si>
  <si>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</si>
  <si>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</si>
  <si>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</si>
  <si>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</si>
  <si>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</si>
  <si>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</si>
  <si>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</si>
  <si>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</si>
  <si>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</si>
  <si>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</si>
  <si>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</si>
  <si>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</si>
  <si>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</si>
  <si>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</si>
  <si>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</si>
  <si>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</si>
  <si>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</si>
  <si>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</si>
  <si>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</si>
  <si>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</si>
  <si>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</si>
  <si>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</si>
  <si>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</si>
  <si>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</si>
  <si>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</si>
  <si>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</si>
  <si>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</si>
  <si>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</si>
  <si>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</si>
  <si>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</si>
  <si>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</si>
  <si>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</si>
  <si>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</si>
  <si>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</si>
  <si>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</si>
  <si>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</si>
  <si>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</si>
  <si>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</si>
  <si>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</si>
  <si>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</si>
  <si>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</si>
  <si>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</si>
  <si>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</si>
  <si>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</si>
  <si>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</si>
  <si>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</si>
  <si>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</si>
  <si>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</si>
  <si>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</si>
  <si>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</si>
  <si>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</si>
  <si>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</si>
  <si>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</si>
  <si>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</si>
  <si>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</si>
  <si>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</si>
  <si>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</si>
  <si>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</si>
  <si>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</si>
  <si>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</si>
  <si>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</si>
  <si>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</si>
  <si>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</si>
  <si>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</si>
  <si>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</si>
  <si>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</si>
  <si>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</si>
  <si>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</si>
  <si>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</si>
  <si>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</si>
  <si>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</si>
  <si>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</si>
  <si>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</si>
  <si>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</si>
  <si>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</si>
  <si>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</si>
  <si>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</si>
  <si>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</si>
  <si>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</si>
  <si>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</si>
  <si>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</si>
  <si>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</si>
  <si>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</si>
  <si>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</si>
  <si>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</si>
  <si>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</si>
  <si>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</si>
  <si>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</si>
  <si>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</si>
  <si>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</si>
  <si>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</si>
  <si>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</si>
  <si>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</si>
  <si>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</si>
  <si>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</si>
  <si>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</si>
  <si>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</si>
  <si>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</si>
  <si>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</si>
  <si>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</si>
  <si>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</si>
  <si>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</si>
  <si>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</si>
  <si>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</si>
  <si>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</si>
  <si>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</si>
  <si>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</si>
  <si>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</si>
  <si>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</si>
  <si>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</si>
  <si>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</si>
  <si>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</si>
  <si>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</si>
  <si>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</si>
  <si>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</si>
  <si>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</si>
  <si>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</si>
  <si>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</si>
  <si>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</si>
  <si>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</si>
  <si>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</si>
  <si>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</si>
  <si>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</si>
  <si>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</si>
  <si>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</si>
  <si>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</si>
  <si>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</si>
  <si>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</si>
  <si>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</si>
  <si>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</si>
  <si>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</si>
  <si>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</si>
  <si>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</si>
  <si>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</si>
  <si>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</si>
  <si>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</si>
  <si>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</si>
  <si>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</si>
  <si>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</si>
  <si>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</si>
  <si>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</si>
  <si>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</si>
  <si>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</si>
  <si>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</si>
  <si>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</si>
  <si>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</si>
  <si>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</si>
  <si>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</si>
  <si>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</si>
  <si>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</si>
  <si>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</si>
  <si>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</si>
  <si>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</si>
  <si>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</si>
  <si>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</si>
  <si>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</si>
  <si>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</si>
  <si>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</si>
  <si>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</si>
  <si>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</si>
  <si>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</si>
  <si>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</si>
  <si>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</si>
  <si>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</si>
  <si>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</si>
  <si>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</si>
  <si>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</si>
  <si>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</si>
  <si>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</si>
  <si>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</si>
  <si>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</si>
  <si>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</si>
  <si>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</si>
  <si>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</si>
  <si>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</si>
  <si>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</si>
  <si>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</si>
  <si>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</si>
  <si>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</si>
  <si>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</si>
  <si>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</si>
  <si>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</si>
  <si>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</si>
  <si>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</si>
  <si>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</si>
  <si>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</si>
  <si>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</si>
  <si>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</si>
  <si>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</si>
  <si>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</si>
  <si>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</si>
  <si>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</si>
  <si>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</si>
  <si>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</si>
  <si>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</si>
  <si>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</si>
  <si>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</si>
  <si>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</si>
  <si>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</si>
  <si>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</si>
  <si>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</si>
  <si>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</si>
  <si>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</si>
  <si>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</si>
  <si>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</si>
  <si>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</si>
  <si>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</si>
  <si>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</si>
  <si>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</si>
  <si>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</si>
  <si>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</si>
  <si>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</si>
  <si>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</si>
  <si>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</si>
  <si>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</si>
  <si>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</si>
  <si>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</si>
  <si>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</si>
  <si>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</si>
  <si>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</si>
  <si>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</si>
  <si>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</si>
  <si>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</si>
  <si>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</si>
  <si>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</si>
  <si>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</si>
  <si>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</si>
  <si>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</si>
  <si>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</si>
  <si>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</si>
  <si>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</si>
  <si>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</si>
  <si>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</si>
  <si>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</si>
  <si>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</si>
  <si>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</si>
  <si>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</si>
  <si>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</si>
  <si>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</si>
  <si>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</si>
  <si>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</si>
  <si>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</si>
  <si>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</si>
  <si>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</si>
  <si>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</si>
  <si>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</si>
  <si>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</si>
  <si>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</si>
  <si>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</si>
  <si>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</si>
  <si>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</si>
  <si>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</si>
  <si>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</si>
  <si>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</si>
  <si>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</si>
  <si>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</si>
  <si>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</si>
  <si>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</si>
  <si>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</si>
  <si>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</si>
  <si>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</si>
  <si>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</si>
  <si>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</si>
  <si>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</si>
  <si>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</si>
  <si>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</si>
  <si>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</si>
  <si>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</si>
  <si>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</si>
  <si>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</si>
  <si>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</si>
  <si>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</si>
  <si>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</si>
  <si>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</si>
  <si>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</si>
  <si>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</si>
  <si>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</si>
  <si>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</si>
  <si>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</si>
  <si>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</si>
  <si>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</si>
  <si>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</si>
  <si>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</si>
  <si>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</si>
  <si>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</si>
  <si>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</si>
  <si>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</si>
  <si>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</si>
  <si>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</si>
  <si>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</si>
  <si>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</si>
  <si>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</si>
  <si>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</si>
  <si>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</si>
  <si>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</si>
  <si>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</si>
  <si>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</si>
  <si>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</si>
  <si>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</si>
  <si>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</si>
  <si>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</si>
  <si>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</si>
  <si>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</si>
  <si>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</si>
  <si>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</si>
  <si>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</si>
  <si>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</si>
  <si>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</si>
  <si>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</si>
  <si>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</si>
  <si>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</si>
  <si>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</si>
  <si>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</si>
  <si>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</si>
  <si>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</si>
  <si>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</si>
  <si>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</si>
  <si>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</si>
  <si>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</si>
  <si>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</si>
  <si>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</si>
  <si>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</si>
  <si>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</si>
  <si>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</si>
  <si>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</si>
  <si>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</si>
  <si>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</si>
  <si>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</si>
  <si>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</si>
  <si>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</si>
  <si>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</si>
  <si>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</si>
  <si>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</si>
  <si>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</si>
  <si>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</si>
  <si>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</si>
  <si>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</si>
  <si>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</si>
  <si>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</si>
  <si>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</si>
  <si>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</si>
  <si>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</si>
  <si>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</si>
  <si>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</si>
  <si>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</si>
  <si>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</si>
  <si>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</si>
  <si>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</si>
  <si>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</si>
  <si>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</si>
  <si>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</si>
  <si>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</si>
  <si>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</si>
  <si>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</si>
  <si>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</si>
  <si>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</si>
  <si>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</si>
  <si>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</si>
  <si>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</si>
  <si>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</si>
  <si>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</si>
  <si>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</si>
  <si>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</si>
  <si>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</si>
  <si>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</si>
  <si>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</si>
  <si>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</si>
  <si>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</si>
  <si>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</si>
  <si>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</si>
  <si>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</si>
  <si>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</si>
  <si>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</si>
  <si>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</si>
  <si>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</si>
  <si>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</si>
  <si>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</si>
  <si>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</si>
  <si>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</si>
  <si>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</si>
  <si>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</si>
  <si>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</si>
  <si>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</si>
  <si>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</si>
  <si>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</si>
  <si>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</si>
  <si>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</si>
  <si>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</si>
  <si>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</si>
  <si>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</si>
  <si>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</si>
  <si>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</si>
  <si>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</si>
  <si>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</si>
  <si>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</si>
  <si>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</si>
  <si>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</si>
  <si>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</si>
  <si>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</si>
  <si>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</si>
  <si>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</si>
  <si>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</si>
  <si>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</si>
  <si>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</si>
  <si>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</si>
  <si>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</si>
  <si>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</si>
  <si>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</si>
  <si>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</si>
  <si>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</si>
  <si>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</si>
  <si>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</si>
  <si>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</si>
  <si>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</si>
  <si>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</si>
  <si>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</si>
  <si>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</si>
  <si>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</si>
  <si>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</si>
  <si>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</si>
  <si>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</si>
  <si>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</si>
  <si>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</si>
  <si>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</si>
  <si>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</si>
  <si>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</si>
  <si>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</si>
  <si>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</si>
  <si>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</si>
  <si>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</si>
  <si>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</si>
  <si>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</si>
  <si>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</si>
  <si>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</si>
  <si>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</si>
  <si>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</si>
  <si>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</si>
  <si>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</si>
  <si>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</si>
  <si>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</si>
  <si>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</si>
  <si>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</si>
  <si>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</si>
  <si>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</si>
  <si>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</si>
  <si>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</si>
  <si>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</si>
  <si>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</si>
  <si>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</si>
  <si>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</si>
  <si>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</si>
  <si>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</si>
  <si>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</si>
  <si>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</si>
  <si>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</si>
  <si>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</si>
  <si>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</si>
  <si>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</si>
  <si>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</si>
  <si>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</si>
  <si>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</si>
  <si>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</si>
  <si>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</si>
  <si>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</si>
  <si>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</si>
  <si>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</si>
  <si>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</si>
  <si>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</si>
  <si>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</si>
  <si>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</si>
  <si>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</si>
  <si>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</si>
  <si>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</si>
  <si>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</si>
  <si>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</si>
  <si>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</si>
  <si>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</si>
  <si>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</si>
  <si>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</si>
  <si>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</si>
  <si>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</si>
  <si>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</si>
  <si>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</si>
  <si>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</si>
  <si>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</si>
  <si>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</si>
  <si>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</si>
  <si>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</si>
  <si>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</si>
  <si>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</si>
  <si>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</si>
  <si>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</si>
  <si>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</si>
  <si>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</si>
  <si>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</si>
  <si>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</si>
  <si>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</si>
  <si>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</si>
  <si>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</si>
  <si>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</si>
  <si>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</si>
  <si>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</si>
  <si>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</si>
  <si>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</si>
  <si>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</si>
  <si>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</si>
  <si>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</si>
  <si>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</si>
  <si>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</si>
  <si>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</si>
  <si>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</si>
  <si>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</si>
  <si>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</si>
  <si>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</si>
  <si>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</si>
  <si>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</si>
  <si>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</si>
  <si>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</si>
  <si>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</si>
  <si>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</si>
  <si>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</si>
  <si>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</si>
  <si>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</si>
  <si>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</si>
  <si>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</si>
  <si>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</si>
  <si>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</si>
  <si>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</si>
  <si>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</si>
  <si>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</si>
  <si>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</si>
  <si>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</si>
  <si>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</si>
  <si>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</si>
  <si>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</si>
  <si>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</si>
  <si>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</si>
  <si>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</si>
  <si>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</si>
  <si>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</si>
  <si>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</si>
  <si>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</si>
  <si>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</si>
  <si>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</si>
  <si>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</si>
  <si>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</si>
  <si>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</si>
  <si>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</si>
  <si>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</si>
  <si>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</si>
  <si>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</si>
  <si>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</si>
  <si>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</si>
  <si>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</si>
  <si>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</si>
  <si>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</si>
  <si>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</si>
  <si>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</si>
  <si>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</si>
  <si>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</si>
  <si>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</si>
  <si>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</si>
  <si>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</si>
  <si>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</si>
  <si>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</si>
  <si>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</si>
  <si>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</si>
  <si>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</si>
  <si>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</si>
  <si>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</si>
  <si>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</si>
  <si>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</si>
  <si>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</si>
  <si>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</si>
  <si>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</si>
  <si>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</si>
  <si>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</si>
  <si>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</si>
  <si>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</si>
  <si>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</si>
  <si>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</si>
  <si>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</si>
  <si>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</si>
  <si>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</si>
  <si>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</si>
  <si>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</si>
  <si>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</si>
  <si>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</si>
  <si>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</si>
  <si>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</si>
  <si>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</si>
  <si>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</si>
  <si>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</si>
  <si>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</si>
  <si>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</si>
  <si>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</si>
  <si>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</si>
  <si>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</si>
  <si>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</si>
  <si>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</si>
  <si>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</si>
  <si>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</si>
  <si>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</si>
  <si>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</si>
  <si>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</si>
  <si>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</si>
  <si>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</si>
  <si>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</si>
  <si>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</si>
  <si>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</si>
  <si>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</si>
  <si>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</si>
  <si>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</si>
  <si>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</si>
  <si>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</si>
  <si>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</si>
  <si>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</si>
  <si>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</si>
  <si>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</si>
  <si>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</si>
  <si>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</si>
  <si>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</si>
  <si>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</si>
  <si>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</si>
  <si>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</si>
  <si>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</si>
  <si>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</si>
  <si>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</si>
  <si>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</si>
  <si>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</si>
  <si>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</si>
  <si>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</si>
  <si>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</si>
  <si>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</si>
  <si>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</si>
  <si>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</si>
  <si>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</si>
  <si>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</si>
  <si>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</si>
  <si>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</si>
  <si>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</si>
  <si>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</si>
  <si>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</si>
  <si>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</si>
  <si>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</si>
  <si>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</si>
  <si>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</si>
  <si>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</si>
  <si>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</si>
  <si>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</si>
  <si>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</si>
  <si>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</si>
  <si>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</si>
  <si>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</si>
  <si>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</si>
  <si>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</si>
  <si>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</si>
  <si>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</si>
  <si>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</si>
  <si>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</si>
  <si>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</si>
  <si>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</si>
  <si>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</si>
  <si>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</si>
  <si>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</si>
  <si>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</si>
  <si>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</si>
  <si>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</si>
  <si>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</si>
  <si>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</si>
  <si>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</si>
  <si>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</si>
  <si>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</si>
  <si>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</si>
  <si>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</si>
  <si>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</si>
  <si>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</si>
  <si>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</si>
  <si>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</si>
  <si>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</si>
  <si>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</si>
  <si>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</si>
  <si>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</si>
  <si>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</si>
  <si>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</si>
  <si>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</si>
  <si>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</si>
  <si>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</si>
  <si>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</si>
  <si>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</si>
  <si>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</si>
  <si>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</si>
  <si>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</si>
  <si>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</si>
  <si>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</si>
  <si>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</si>
  <si>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</si>
  <si>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</si>
  <si>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</si>
  <si>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</si>
  <si>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</si>
  <si>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</si>
  <si>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</si>
  <si>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</si>
  <si>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</si>
  <si>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</si>
  <si>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</si>
  <si>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</si>
  <si>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</si>
  <si>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</si>
  <si>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</si>
  <si>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</si>
  <si>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</si>
  <si>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</si>
  <si>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</si>
  <si>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</si>
  <si>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</si>
  <si>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</si>
  <si>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</si>
  <si>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</si>
  <si>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</si>
  <si>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</si>
  <si>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</si>
  <si>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</si>
  <si>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</si>
  <si>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</si>
  <si>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</si>
  <si>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</si>
  <si>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</si>
  <si>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</si>
  <si>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</si>
  <si>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</si>
  <si>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</si>
  <si>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</si>
  <si>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</si>
  <si>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</si>
  <si>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</si>
  <si>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</si>
  <si>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</si>
  <si>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</si>
  <si>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</si>
  <si>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</si>
  <si>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</si>
  <si>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</si>
  <si>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</si>
  <si>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</si>
  <si>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</si>
  <si>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</si>
  <si>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</si>
  <si>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</si>
  <si>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</si>
  <si>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</si>
  <si>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</si>
  <si>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</si>
  <si>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</si>
  <si>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</si>
  <si>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</si>
  <si>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</si>
  <si>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</si>
  <si>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</si>
  <si>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</si>
  <si>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</si>
  <si>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</si>
  <si>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</si>
  <si>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</si>
  <si>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</si>
  <si>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</si>
  <si>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</si>
  <si>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</si>
  <si>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</si>
  <si>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</si>
  <si>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</si>
  <si>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</si>
  <si>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</si>
  <si>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</si>
  <si>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</si>
  <si>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</si>
  <si>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</si>
  <si>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</si>
  <si>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</si>
  <si>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</si>
  <si>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</si>
  <si>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</si>
  <si>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</si>
  <si>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</si>
  <si>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</si>
  <si>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</si>
  <si>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</si>
  <si>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</si>
  <si>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</si>
  <si>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</si>
  <si>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</si>
  <si>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</si>
  <si>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</si>
  <si>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</si>
  <si>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</si>
  <si>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</si>
  <si>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</si>
  <si>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</si>
  <si>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</si>
  <si>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</si>
  <si>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</si>
  <si>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</si>
  <si>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</si>
  <si>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</si>
  <si>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</si>
  <si>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</si>
  <si>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</si>
  <si>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</si>
  <si>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</si>
  <si>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</si>
  <si>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</si>
  <si>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</si>
  <si>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</si>
  <si>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</si>
  <si>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</si>
  <si>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</si>
  <si>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</si>
  <si>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</si>
  <si>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</si>
  <si>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</si>
  <si>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</si>
  <si>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</si>
  <si>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</si>
  <si>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</si>
  <si>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</si>
  <si>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</si>
  <si>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</si>
  <si>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</si>
  <si>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</si>
  <si>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</si>
  <si>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</si>
  <si>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</si>
  <si>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</si>
  <si>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</si>
  <si>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</si>
  <si>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</si>
  <si>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</si>
  <si>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</si>
  <si>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</si>
  <si>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</si>
  <si>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</si>
  <si>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</si>
  <si>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</si>
  <si>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</si>
  <si>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</si>
  <si>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</si>
  <si>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</si>
  <si>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</si>
  <si>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</si>
  <si>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</si>
  <si>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</si>
  <si>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</si>
  <si>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</si>
  <si>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</si>
  <si>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</si>
  <si>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</si>
  <si>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</si>
  <si>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</si>
  <si>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</si>
  <si>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</si>
  <si>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</si>
  <si>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</si>
  <si>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</si>
  <si>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</si>
  <si>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</si>
  <si>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</si>
  <si>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</si>
  <si>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</si>
  <si>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</si>
  <si>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</si>
  <si>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</si>
  <si>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</si>
  <si>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</si>
  <si>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</si>
  <si>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</si>
  <si>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</si>
  <si>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</si>
  <si>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</si>
  <si>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</si>
  <si>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</si>
  <si>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</si>
  <si>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</si>
  <si>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</si>
  <si>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</si>
  <si>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</si>
  <si>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</si>
  <si>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</si>
  <si>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</si>
  <si>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</si>
  <si>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</si>
  <si>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</si>
  <si>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</si>
  <si>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</si>
  <si>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</si>
  <si>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</si>
  <si>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</si>
  <si>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</si>
  <si>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</si>
  <si>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</si>
  <si>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</si>
  <si>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</si>
  <si>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</si>
  <si>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</si>
  <si>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</si>
  <si>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</si>
  <si>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</si>
  <si>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</si>
  <si>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</si>
  <si>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</si>
  <si>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</si>
  <si>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</si>
  <si>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</si>
  <si>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</si>
  <si>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</si>
  <si>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</si>
  <si>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</si>
  <si>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</si>
  <si>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</si>
  <si>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</si>
  <si>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</si>
  <si>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</si>
  <si>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</si>
  <si>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</si>
  <si>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</si>
  <si>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</si>
  <si>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</si>
  <si>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</si>
  <si>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</si>
  <si>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</si>
  <si>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</si>
  <si>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</si>
  <si>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</si>
  <si>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</si>
  <si>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</si>
  <si>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</si>
  <si>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</si>
  <si>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</si>
  <si>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</si>
  <si>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</si>
  <si>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</si>
  <si>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</si>
  <si>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</si>
  <si>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</si>
  <si>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</si>
  <si>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</si>
  <si>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</si>
  <si>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</si>
  <si>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</si>
  <si>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</si>
  <si>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</si>
  <si>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</si>
  <si>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</si>
  <si>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</si>
  <si>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</si>
  <si>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</si>
  <si>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</si>
  <si>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</si>
  <si>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</si>
  <si>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</si>
  <si>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</si>
  <si>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</si>
  <si>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</si>
  <si>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</si>
  <si>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</si>
  <si>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</si>
  <si>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</si>
  <si>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</si>
  <si>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</si>
  <si>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</si>
  <si>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</si>
  <si>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</si>
  <si>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</si>
  <si>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</si>
  <si>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</si>
  <si>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</si>
  <si>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</si>
  <si>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</si>
  <si>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</si>
  <si>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</si>
  <si>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</si>
  <si>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</si>
  <si>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</si>
  <si>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</si>
  <si>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</si>
  <si>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</si>
  <si>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</si>
  <si>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</si>
  <si>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</si>
  <si>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</si>
  <si>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</si>
  <si>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</si>
  <si>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</si>
  <si>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</si>
  <si>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</si>
  <si>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</si>
  <si>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</si>
  <si>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</si>
  <si>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</si>
  <si>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</si>
  <si>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</si>
  <si>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</si>
  <si>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</si>
  <si>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</si>
  <si>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</si>
  <si>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</si>
  <si>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</si>
  <si>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</si>
  <si>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</si>
  <si>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</si>
  <si>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</si>
  <si>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</si>
  <si>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</si>
  <si>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</si>
  <si>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</si>
  <si>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</si>
  <si>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</si>
  <si>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</si>
  <si>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</si>
  <si>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</si>
  <si>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</si>
  <si>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</si>
  <si>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</si>
  <si>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</si>
  <si>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</si>
  <si>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</si>
  <si>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</si>
  <si>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</si>
  <si>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</si>
  <si>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</si>
  <si>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</si>
  <si>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</si>
  <si>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</si>
  <si>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</si>
  <si>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</si>
  <si>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</si>
  <si>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</si>
  <si>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</si>
  <si>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</si>
  <si>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</si>
  <si>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</si>
  <si>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</si>
  <si>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</si>
  <si>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</si>
  <si>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</si>
  <si>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</si>
  <si>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</si>
  <si>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</si>
  <si>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</si>
  <si>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</si>
  <si>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</si>
  <si>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</si>
  <si>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</si>
  <si>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</si>
  <si>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</si>
  <si>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</si>
  <si>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</si>
  <si>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</si>
  <si>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</si>
  <si>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</si>
  <si>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</si>
  <si>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</si>
  <si>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</si>
  <si>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</si>
  <si>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</si>
  <si>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</si>
  <si>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</si>
  <si>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</si>
  <si>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</si>
  <si>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</si>
  <si>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</si>
  <si>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</si>
  <si>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</si>
  <si>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</si>
  <si>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</si>
  <si>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</si>
  <si>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</si>
  <si>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</si>
  <si>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</si>
  <si>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</si>
  <si>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</si>
  <si>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</si>
  <si>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</si>
  <si>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</si>
  <si>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</si>
  <si>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</si>
  <si>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</si>
  <si>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</si>
  <si>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</si>
  <si>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</si>
  <si>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</si>
  <si>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</si>
  <si>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</si>
  <si>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</si>
  <si>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</si>
  <si>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</si>
  <si>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</si>
  <si>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</si>
  <si>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</si>
  <si>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</si>
  <si>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</si>
  <si>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</si>
  <si>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</si>
  <si>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</si>
  <si>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</si>
  <si>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</si>
  <si>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</si>
  <si>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</si>
  <si>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</si>
  <si>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</si>
  <si>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</si>
  <si>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</si>
  <si>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</si>
  <si>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</si>
  <si>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</si>
  <si>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</si>
  <si>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</si>
  <si>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</si>
  <si>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</si>
  <si>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</si>
  <si>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</si>
  <si>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</si>
  <si>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</si>
  <si>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</si>
  <si>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</si>
  <si>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</si>
  <si>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</si>
  <si>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</si>
  <si>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</si>
  <si>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</si>
  <si>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</si>
  <si>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</si>
  <si>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</si>
  <si>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</si>
  <si>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</si>
  <si>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</si>
  <si>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</si>
  <si>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</si>
  <si>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</si>
  <si>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</si>
  <si>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</si>
  <si>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</si>
  <si>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</si>
  <si>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</si>
  <si>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</si>
  <si>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</si>
  <si>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</si>
  <si>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</si>
  <si>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</si>
  <si>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</si>
  <si>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</si>
  <si>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</si>
  <si>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</si>
  <si>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</si>
  <si>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</si>
  <si>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</si>
  <si>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</si>
  <si>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</si>
  <si>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</si>
  <si>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</si>
  <si>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</si>
  <si>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</si>
  <si>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</si>
  <si>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</si>
  <si>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</si>
  <si>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</si>
  <si>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</si>
  <si>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</si>
  <si>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</si>
  <si>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</si>
  <si>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</si>
  <si>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</si>
  <si>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</si>
  <si>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</si>
  <si>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</si>
  <si>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</si>
  <si>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</si>
  <si>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</si>
  <si>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</si>
  <si>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</si>
  <si>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</si>
  <si>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</si>
  <si>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</si>
  <si>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</si>
  <si>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</si>
  <si>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</si>
  <si>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</si>
  <si>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</si>
  <si>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</si>
  <si>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</si>
  <si>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</si>
  <si>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</si>
  <si>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</si>
  <si>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</si>
  <si>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</si>
  <si>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</si>
  <si>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</si>
  <si>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</si>
  <si>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</si>
  <si>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</si>
  <si>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</si>
  <si>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</si>
  <si>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</si>
  <si>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</si>
  <si>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</si>
  <si>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</si>
  <si>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</si>
  <si>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</si>
  <si>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</si>
  <si>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</si>
  <si>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</si>
  <si>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</si>
  <si>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</si>
  <si>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</si>
  <si>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</si>
  <si>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</si>
  <si>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</si>
  <si>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</si>
  <si>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</si>
  <si>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</si>
  <si>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</si>
  <si>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</si>
  <si>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</si>
  <si>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</si>
  <si>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</si>
  <si>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</si>
  <si>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</si>
  <si>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</si>
  <si>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</si>
  <si>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</si>
  <si>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</si>
  <si>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</si>
  <si>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</si>
  <si>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</si>
  <si>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</si>
  <si>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</si>
  <si>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</si>
  <si>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</si>
  <si>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</si>
  <si>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</si>
  <si>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</si>
  <si>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</si>
  <si>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</si>
  <si>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</si>
  <si>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</si>
  <si>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</si>
  <si>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</si>
  <si>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</si>
  <si>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</si>
  <si>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</si>
  <si>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</si>
  <si>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</si>
  <si>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</si>
  <si>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</si>
  <si>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</si>
  <si>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</si>
  <si>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</si>
  <si>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</si>
  <si>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</si>
  <si>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</si>
  <si>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</si>
  <si>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</si>
  <si>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</si>
  <si>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</si>
  <si>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</si>
  <si>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</si>
  <si>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</si>
  <si>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</si>
  <si>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</si>
  <si>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</si>
  <si>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</si>
  <si>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</si>
  <si>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</si>
  <si>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</si>
  <si>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</si>
  <si>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</si>
  <si>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</si>
  <si>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</si>
  <si>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</si>
  <si>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</si>
  <si>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</si>
  <si>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</si>
  <si>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</si>
  <si>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</si>
  <si>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</si>
  <si>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</si>
  <si>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</si>
  <si>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</si>
  <si>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</si>
  <si>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</si>
  <si>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</si>
  <si>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</si>
  <si>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</si>
  <si>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</si>
  <si>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</si>
  <si>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</si>
  <si>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</si>
  <si>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</si>
  <si>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</si>
  <si>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</si>
  <si>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</si>
  <si>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</si>
  <si>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</si>
  <si>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</si>
  <si>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</si>
  <si>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</si>
  <si>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</si>
  <si>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</si>
  <si>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</si>
  <si>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</si>
  <si>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</si>
  <si>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</si>
  <si>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</si>
  <si>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</si>
  <si>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</si>
  <si>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</si>
  <si>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</si>
  <si>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</si>
  <si>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</si>
  <si>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</si>
  <si>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</si>
  <si>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</si>
  <si>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</si>
  <si>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</si>
  <si>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</si>
  <si>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</si>
  <si>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</si>
  <si>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</si>
  <si>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</si>
  <si>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</si>
  <si>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</si>
  <si>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</si>
  <si>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</si>
  <si>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</si>
  <si>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</si>
  <si>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</si>
  <si>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</si>
  <si>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</si>
  <si>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</si>
  <si>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</si>
  <si>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</si>
  <si>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</si>
  <si>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</si>
  <si>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</si>
  <si>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</si>
  <si>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</si>
  <si>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</si>
  <si>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</si>
  <si>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</si>
  <si>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</si>
  <si>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</si>
  <si>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</si>
  <si>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</si>
  <si>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</si>
  <si>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</si>
  <si>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</si>
  <si>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</si>
  <si>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</si>
  <si>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</si>
  <si>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</si>
  <si>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</si>
  <si>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</si>
  <si>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</si>
  <si>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</si>
  <si>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</si>
  <si>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</si>
  <si>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</si>
  <si>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</si>
  <si>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</si>
  <si>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</si>
  <si>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</si>
  <si>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</si>
  <si>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</si>
  <si>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</si>
  <si>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</si>
  <si>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</si>
  <si>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</si>
  <si>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</si>
  <si>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</si>
  <si>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</si>
  <si>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</si>
  <si>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</si>
  <si>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</si>
  <si>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</si>
  <si>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</si>
  <si>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</si>
  <si>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</si>
  <si>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</si>
  <si>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</si>
  <si>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</si>
  <si>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</si>
  <si>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</si>
  <si>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</si>
  <si>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</si>
  <si>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</si>
  <si>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</si>
  <si>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</si>
  <si>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</si>
  <si>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</si>
  <si>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</si>
  <si>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</si>
  <si>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</si>
  <si>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</si>
  <si>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</si>
  <si>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</si>
  <si>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</si>
  <si>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</si>
  <si>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</si>
  <si>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</si>
  <si>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</si>
  <si>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</si>
  <si>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</si>
  <si>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</si>
  <si>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</si>
  <si>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</si>
  <si>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</si>
  <si>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</si>
  <si>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</si>
  <si>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</si>
  <si>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</si>
  <si>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</si>
  <si>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</si>
  <si>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</si>
  <si>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</si>
  <si>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</si>
  <si>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</si>
  <si>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</si>
  <si>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</si>
  <si>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</si>
  <si>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</si>
  <si>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</si>
  <si>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</si>
  <si>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</si>
  <si>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</si>
  <si>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</si>
  <si>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</si>
  <si>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</si>
  <si>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</si>
  <si>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</si>
  <si>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</si>
  <si>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</si>
  <si>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</si>
  <si>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</si>
  <si>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</si>
  <si>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</si>
  <si>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</si>
  <si>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</si>
  <si>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</si>
  <si>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</si>
  <si>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</si>
  <si>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</si>
  <si>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</si>
  <si>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</si>
  <si>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</si>
  <si>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</si>
  <si>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</si>
  <si>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</si>
  <si>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</si>
  <si>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</si>
  <si>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</si>
  <si>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</si>
  <si>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</si>
  <si>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</si>
  <si>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</si>
  <si>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</si>
  <si>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</si>
  <si>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</si>
  <si>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</si>
  <si>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</si>
  <si>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</si>
  <si>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</si>
  <si>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</si>
  <si>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</si>
  <si>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</si>
  <si>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</si>
  <si>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</si>
  <si>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</si>
  <si>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</si>
  <si>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</si>
  <si>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</si>
  <si>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</si>
  <si>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</si>
  <si>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</si>
  <si>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</si>
  <si>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</si>
  <si>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</si>
  <si>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</si>
  <si>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</si>
  <si>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</si>
  <si>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</si>
  <si>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</si>
  <si>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</si>
  <si>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</si>
  <si>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</si>
  <si>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</si>
  <si>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</si>
  <si>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</si>
  <si>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</si>
  <si>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</si>
  <si>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</si>
  <si>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</si>
  <si>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</si>
  <si>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</si>
  <si>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</si>
  <si>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</si>
  <si>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</si>
  <si>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</si>
  <si>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</si>
  <si>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</si>
  <si>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</si>
  <si>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</si>
  <si>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</si>
  <si>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</si>
  <si>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</si>
  <si>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</si>
  <si>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</si>
  <si>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</si>
  <si>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</si>
  <si>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</si>
  <si>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</si>
  <si>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</si>
  <si>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</si>
  <si>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</si>
  <si>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</si>
  <si>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</si>
  <si>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</si>
  <si>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</si>
  <si>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</si>
  <si>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</si>
  <si>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</si>
  <si>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</si>
  <si>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</si>
  <si>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</si>
  <si>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</si>
  <si>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</si>
  <si>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</si>
  <si>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</si>
  <si>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</si>
  <si>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</si>
  <si>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</si>
  <si>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</si>
  <si>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</si>
  <si>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</si>
  <si>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</si>
  <si>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</si>
  <si>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</si>
  <si>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</si>
  <si>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</si>
  <si>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</si>
  <si>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</si>
  <si>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</si>
  <si>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</si>
  <si>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</si>
  <si>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</si>
  <si>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</si>
  <si>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</si>
  <si>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</si>
  <si>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</si>
  <si>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</si>
  <si>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</si>
  <si>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</si>
  <si>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</si>
  <si>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</si>
  <si>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</si>
  <si>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</si>
  <si>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</si>
  <si>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</si>
  <si>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</si>
  <si>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</si>
  <si>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</si>
  <si>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</si>
  <si>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</si>
  <si>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</si>
  <si>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</si>
  <si>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</si>
  <si>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</si>
  <si>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</si>
  <si>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</si>
  <si>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</si>
  <si>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</si>
  <si>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</si>
  <si>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</si>
  <si>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</si>
  <si>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</si>
  <si>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</si>
  <si>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</si>
  <si>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</si>
  <si>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</si>
  <si>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</si>
  <si>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</si>
  <si>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</si>
  <si>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</si>
  <si>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</si>
  <si>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</si>
  <si>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</si>
  <si>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</si>
  <si>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</si>
  <si>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</si>
  <si>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</si>
  <si>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</si>
  <si>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</si>
  <si>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</si>
  <si>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</si>
  <si>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</si>
  <si>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</si>
  <si>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</si>
  <si>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</si>
  <si>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</si>
  <si>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</si>
  <si>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</si>
  <si>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</si>
  <si>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</si>
  <si>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</si>
  <si>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</si>
  <si>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</si>
  <si>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</si>
  <si>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</si>
  <si>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</si>
  <si>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</si>
  <si>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</si>
  <si>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</si>
  <si>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</si>
  <si>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</si>
  <si>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</si>
  <si>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</si>
  <si>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</si>
  <si>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</si>
  <si>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</si>
  <si>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</si>
  <si>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</si>
  <si>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</si>
  <si>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</si>
  <si>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</si>
  <si>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</si>
  <si>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</si>
  <si>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</si>
  <si>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</si>
  <si>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</si>
  <si>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</si>
  <si>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</si>
  <si>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</si>
  <si>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</si>
  <si>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</si>
  <si>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</si>
  <si>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</si>
  <si>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</si>
  <si>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</si>
  <si>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</si>
  <si>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</si>
  <si>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</si>
  <si>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</si>
  <si>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</si>
  <si>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</si>
  <si>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</si>
  <si>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</si>
  <si>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</si>
  <si>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</si>
  <si>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</si>
  <si>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</si>
  <si>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</si>
  <si>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</si>
  <si>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</si>
  <si>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</si>
  <si>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</si>
  <si>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</si>
  <si>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</si>
  <si>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</si>
  <si>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</si>
  <si>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</si>
  <si>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</si>
  <si>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</si>
  <si>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</si>
  <si>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</si>
  <si>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</si>
  <si>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</si>
  <si>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</si>
  <si>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</si>
  <si>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</si>
  <si>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</si>
  <si>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</si>
  <si>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</si>
  <si>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</si>
  <si>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</si>
  <si>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</si>
  <si>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</si>
  <si>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</si>
  <si>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</si>
  <si>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</si>
  <si>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</si>
  <si>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</si>
  <si>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</si>
  <si>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</si>
  <si>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</si>
  <si>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</si>
  <si>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</si>
  <si>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</si>
  <si>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</si>
  <si>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</si>
  <si>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</si>
  <si>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</si>
  <si>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</si>
  <si>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</si>
  <si>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</si>
  <si>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</si>
  <si>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</si>
  <si>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</si>
  <si>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</si>
  <si>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</si>
  <si>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</si>
  <si>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</si>
  <si>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</si>
  <si>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</si>
  <si>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</si>
  <si>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</si>
  <si>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</si>
  <si>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</si>
  <si>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</si>
  <si>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</si>
  <si>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</si>
  <si>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</si>
  <si>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</si>
  <si>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</si>
  <si>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</si>
  <si>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</si>
  <si>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</si>
  <si>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</si>
  <si>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</si>
  <si>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</si>
  <si>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</si>
  <si>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</si>
  <si>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</si>
  <si>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</si>
  <si>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</si>
  <si>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</si>
  <si>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</si>
  <si>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</si>
  <si>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</si>
  <si>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</si>
  <si>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</si>
  <si>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</si>
  <si>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</si>
  <si>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</si>
  <si>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</si>
  <si>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</si>
  <si>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</si>
  <si>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</si>
  <si>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</si>
  <si>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</si>
  <si>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</si>
  <si>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</si>
  <si>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</si>
  <si>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</si>
  <si>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</si>
  <si>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</si>
  <si>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</si>
  <si>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</si>
  <si>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</si>
  <si>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</si>
  <si>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</si>
  <si>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</si>
  <si>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</si>
  <si>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</si>
  <si>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</si>
  <si>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</si>
  <si>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</si>
  <si>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</si>
  <si>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</si>
  <si>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</si>
  <si>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</si>
  <si>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</si>
  <si>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</si>
  <si>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</si>
  <si>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</si>
  <si>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</si>
  <si>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</si>
  <si>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</si>
  <si>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</si>
  <si>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</si>
  <si>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</si>
  <si>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</si>
  <si>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</si>
  <si>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</si>
  <si>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</si>
  <si>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</si>
  <si>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</si>
  <si>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</si>
  <si>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</si>
  <si>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</si>
  <si>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</si>
  <si>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</si>
  <si>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</si>
  <si>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</si>
  <si>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</si>
  <si>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</si>
  <si>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</si>
  <si>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</si>
  <si>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</si>
  <si>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</si>
  <si>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</si>
  <si>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</si>
  <si>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</si>
  <si>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</si>
  <si>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</si>
  <si>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</si>
  <si>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</si>
  <si>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</si>
  <si>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</si>
  <si>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</si>
  <si>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</si>
  <si>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</si>
  <si>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</si>
  <si>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</si>
  <si>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</si>
  <si>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</si>
  <si>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</si>
  <si>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</si>
  <si>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</si>
  <si>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</si>
  <si>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</si>
  <si>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</si>
  <si>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</si>
  <si>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</si>
  <si>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</si>
  <si>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</si>
  <si>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</si>
  <si>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</si>
  <si>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</si>
  <si>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</si>
  <si>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</si>
  <si>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</si>
  <si>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</si>
  <si>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</si>
  <si>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</si>
  <si>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</si>
  <si>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</si>
  <si>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</si>
  <si>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</si>
  <si>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</si>
  <si>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</si>
  <si>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</si>
  <si>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</si>
  <si>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</si>
  <si>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</si>
  <si>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</si>
  <si>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</si>
  <si>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</si>
  <si>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</si>
  <si>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</si>
  <si>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</si>
  <si>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</si>
  <si>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</si>
  <si>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</si>
  <si>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</si>
  <si>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</si>
  <si>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</si>
  <si>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</si>
  <si>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</si>
  <si>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</si>
  <si>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</si>
  <si>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</si>
  <si>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</si>
  <si>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</si>
  <si>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</si>
  <si>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</si>
  <si>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</si>
  <si>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</si>
  <si>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</si>
  <si>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</si>
  <si>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</si>
  <si>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</si>
  <si>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</si>
  <si>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</si>
  <si>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</si>
  <si>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</si>
  <si>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</si>
  <si>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</si>
  <si>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</si>
  <si>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</si>
  <si>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</si>
  <si>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</si>
  <si>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</si>
  <si>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</si>
  <si>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</si>
  <si>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</si>
  <si>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</si>
  <si>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</si>
  <si>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</si>
  <si>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</si>
  <si>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</si>
  <si>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</si>
  <si>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</si>
  <si>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</si>
  <si>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</si>
  <si>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</si>
  <si>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</si>
  <si>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</si>
  <si>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</si>
  <si>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</si>
  <si>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</si>
  <si>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</si>
  <si>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</si>
  <si>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</si>
  <si>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</si>
  <si>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</si>
  <si>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</si>
  <si>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</si>
  <si>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</si>
  <si>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</si>
  <si>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</si>
  <si>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</si>
  <si>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</si>
  <si>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</si>
  <si>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</si>
  <si>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</si>
  <si>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</si>
  <si>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</si>
  <si>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</si>
  <si>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</si>
  <si>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</si>
  <si>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</si>
  <si>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</si>
  <si>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</si>
  <si>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</si>
  <si>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</si>
  <si>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</si>
  <si>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</si>
  <si>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</si>
  <si>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</si>
  <si>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</si>
  <si>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</si>
  <si>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</si>
  <si>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</si>
  <si>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</si>
  <si>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</si>
  <si>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</si>
  <si>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</si>
  <si>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</si>
  <si>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</si>
  <si>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</si>
  <si>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</si>
  <si>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</si>
  <si>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</si>
  <si>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</si>
  <si>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</si>
  <si>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</si>
  <si>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</si>
  <si>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</si>
  <si>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</si>
  <si>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</si>
  <si>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</si>
  <si>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</si>
  <si>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</si>
  <si>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</si>
  <si>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</si>
  <si>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</si>
  <si>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</si>
  <si>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</si>
  <si>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</si>
  <si>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</si>
  <si>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</si>
  <si>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</si>
  <si>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</si>
  <si>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</si>
  <si>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</si>
  <si>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</si>
  <si>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</si>
  <si>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</si>
  <si>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</si>
  <si>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</si>
  <si>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</si>
  <si>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</si>
  <si>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</si>
  <si>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</si>
  <si>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</si>
  <si>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</si>
  <si>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</si>
  <si>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</si>
  <si>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</si>
  <si>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</si>
  <si>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</si>
  <si>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</si>
  <si>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</si>
  <si>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</si>
  <si>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</si>
  <si>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</si>
  <si>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</si>
  <si>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</si>
  <si>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</si>
  <si>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</si>
  <si>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</si>
  <si>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</si>
  <si>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</si>
  <si>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</si>
  <si>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</si>
  <si>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</si>
  <si>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</si>
  <si>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</si>
  <si>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</si>
  <si>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</si>
  <si>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</si>
  <si>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</si>
  <si>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</si>
  <si>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</si>
  <si>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</si>
  <si>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</si>
  <si>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</si>
  <si>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</si>
  <si>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</si>
  <si>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</si>
  <si>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</si>
  <si>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</si>
  <si>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</si>
  <si>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</si>
  <si>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</si>
  <si>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</si>
  <si>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</si>
  <si>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</si>
  <si>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</si>
  <si>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</si>
  <si>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</si>
  <si>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</si>
  <si>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</si>
  <si>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</si>
  <si>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</si>
  <si>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</si>
  <si>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</si>
  <si>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</si>
  <si>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</si>
  <si>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</si>
  <si>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</si>
  <si>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</si>
  <si>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</si>
  <si>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</si>
  <si>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</si>
  <si>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</si>
  <si>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</si>
  <si>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</si>
  <si>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</si>
  <si>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</si>
  <si>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</si>
  <si>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</si>
  <si>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</si>
  <si>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</si>
  <si>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</si>
  <si>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</si>
  <si>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</si>
  <si>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</si>
  <si>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</si>
  <si>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</si>
  <si>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</si>
  <si>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</si>
  <si>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</si>
  <si>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</si>
  <si>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</si>
  <si>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</si>
  <si>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</si>
  <si>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</si>
  <si>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</si>
  <si>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</si>
  <si>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</si>
  <si>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</si>
  <si>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</si>
  <si>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</si>
  <si>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</si>
  <si>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</si>
  <si>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</si>
  <si>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</si>
  <si>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</si>
  <si>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</si>
  <si>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</si>
  <si>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</si>
  <si>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</si>
  <si>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</si>
  <si>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</si>
  <si>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</si>
  <si>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</si>
  <si>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</si>
  <si>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</si>
  <si>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</si>
  <si>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</si>
  <si>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</si>
  <si>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</si>
  <si>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</si>
  <si>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</si>
  <si>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</si>
  <si>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</si>
  <si>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</si>
  <si>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</si>
  <si>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</si>
  <si>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</si>
  <si>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</si>
  <si>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</si>
  <si>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</si>
  <si>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</si>
  <si>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</si>
  <si>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</si>
  <si>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</si>
  <si>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</si>
  <si>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</si>
  <si>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</si>
  <si>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</si>
  <si>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</si>
  <si>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</si>
  <si>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</si>
  <si>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</si>
  <si>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</si>
  <si>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</si>
  <si>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</si>
  <si>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</si>
  <si>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</si>
  <si>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</si>
  <si>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</si>
  <si>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</si>
  <si>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</si>
  <si>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</si>
  <si>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</si>
  <si>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</si>
  <si>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</si>
  <si>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</si>
  <si>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</si>
  <si>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</si>
  <si>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</si>
  <si>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</si>
  <si>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</si>
  <si>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</si>
  <si>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</si>
  <si>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</si>
  <si>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</si>
  <si>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</si>
  <si>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</si>
  <si>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</si>
  <si>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</si>
  <si>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</si>
  <si>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</si>
  <si>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</si>
  <si>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</si>
  <si>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</si>
  <si>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</si>
  <si>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</si>
  <si>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</si>
  <si>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</si>
  <si>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</si>
  <si>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</si>
  <si>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</si>
  <si>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</si>
  <si>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</si>
  <si>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</si>
  <si>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</si>
  <si>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</si>
  <si>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</si>
  <si>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</si>
  <si>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</si>
  <si>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</si>
  <si>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</si>
  <si>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</si>
  <si>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</si>
  <si>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</si>
  <si>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</si>
  <si>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</si>
  <si>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</si>
  <si>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</si>
  <si>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</si>
  <si>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</si>
  <si>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</si>
  <si>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</si>
  <si>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</si>
  <si>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</si>
  <si>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</si>
  <si>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</si>
  <si>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</si>
  <si>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</si>
  <si>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</si>
  <si>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</si>
  <si>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</si>
  <si>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</si>
  <si>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</si>
  <si>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</si>
  <si>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</si>
  <si>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</si>
  <si>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</si>
  <si>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</si>
  <si>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</si>
  <si>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</si>
  <si>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</si>
  <si>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</si>
  <si>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</si>
  <si>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</si>
  <si>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</si>
  <si>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</si>
  <si>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</si>
  <si>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</si>
  <si>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</si>
  <si>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</si>
  <si>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</si>
  <si>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</si>
  <si>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</si>
  <si>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</si>
  <si>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</si>
  <si>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</si>
  <si>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</si>
  <si>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</si>
  <si>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</si>
  <si>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</si>
  <si>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</si>
  <si>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</si>
  <si>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</si>
  <si>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</si>
  <si>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</si>
  <si>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</si>
  <si>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</si>
  <si>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</si>
  <si>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</si>
  <si>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</si>
  <si>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</si>
  <si>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</si>
  <si>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</si>
  <si>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</si>
  <si>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</si>
  <si>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</si>
  <si>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</si>
  <si>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</si>
  <si>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</si>
  <si>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</si>
  <si>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</si>
  <si>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</si>
  <si>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</si>
  <si>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</si>
  <si>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</si>
  <si>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</si>
  <si>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</si>
  <si>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</si>
  <si>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</si>
  <si>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</si>
  <si>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</si>
  <si>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</si>
  <si>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</si>
  <si>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</si>
  <si>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</si>
  <si>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</si>
  <si>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</si>
  <si>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</si>
  <si>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</si>
  <si>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</si>
  <si>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</si>
  <si>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</si>
  <si>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</si>
  <si>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</si>
  <si>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</si>
  <si>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</si>
  <si>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</si>
  <si>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</si>
  <si>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</si>
  <si>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</si>
  <si>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</si>
  <si>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</si>
  <si>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</si>
  <si>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</si>
  <si>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</si>
  <si>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</si>
  <si>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</si>
  <si>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</si>
  <si>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</si>
  <si>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</si>
  <si>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</si>
  <si>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</si>
  <si>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</si>
  <si>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</si>
  <si>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</si>
  <si>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</si>
  <si>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</si>
  <si>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</si>
  <si>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</si>
  <si>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</si>
  <si>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</si>
  <si>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</si>
  <si>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</si>
  <si>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</si>
  <si>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</si>
  <si>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</si>
  <si>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</si>
  <si>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</si>
  <si>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</si>
  <si>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</si>
  <si>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</si>
  <si>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</si>
  <si>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</si>
  <si>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</si>
  <si>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</si>
  <si>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</si>
  <si>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</si>
  <si>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</si>
  <si>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</si>
  <si>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</si>
  <si>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</si>
  <si>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</si>
  <si>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</si>
  <si>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</si>
  <si>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</si>
  <si>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</si>
  <si>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</si>
  <si>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</si>
  <si>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</si>
  <si>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</si>
  <si>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</si>
  <si>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</si>
  <si>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</si>
  <si>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</si>
  <si>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</si>
  <si>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</si>
  <si>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</si>
  <si>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</si>
  <si>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</si>
  <si>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</si>
  <si>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</si>
  <si>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</si>
  <si>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</si>
  <si>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</si>
  <si>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</si>
  <si>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</si>
  <si>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</si>
  <si>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</si>
  <si>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</si>
  <si>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</si>
  <si>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</si>
  <si>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</si>
  <si>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</si>
  <si>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</si>
  <si>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</si>
  <si>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</si>
  <si>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</si>
  <si>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</si>
  <si>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</si>
  <si>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</si>
  <si>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</si>
  <si>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</si>
  <si>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</si>
  <si>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</si>
  <si>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</si>
  <si>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</si>
  <si>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</si>
  <si>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</si>
  <si>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</si>
  <si>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</si>
  <si>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</si>
  <si>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</si>
  <si>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</si>
  <si>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</si>
  <si>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</si>
  <si>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</si>
  <si>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</si>
  <si>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</si>
  <si>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</si>
  <si>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</si>
  <si>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</si>
  <si>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</si>
  <si>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</si>
  <si>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</si>
  <si>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</si>
  <si>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</si>
  <si>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</si>
  <si>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</si>
  <si>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</si>
  <si>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</si>
  <si>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</si>
  <si>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</si>
  <si>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</si>
  <si>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</si>
  <si>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</si>
  <si>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</si>
  <si>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</si>
  <si>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</si>
  <si>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</si>
  <si>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</si>
  <si>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</si>
  <si>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</si>
  <si>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</si>
  <si>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</si>
  <si>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</si>
  <si>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</si>
  <si>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</si>
  <si>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</si>
  <si>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</si>
  <si>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</si>
  <si>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</si>
  <si>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</si>
  <si>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</si>
  <si>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</si>
  <si>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</si>
  <si>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</si>
  <si>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</si>
  <si>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</si>
  <si>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</si>
  <si>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</si>
  <si>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</si>
  <si>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</si>
  <si>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</si>
  <si>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</si>
  <si>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</si>
  <si>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</si>
  <si>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</si>
  <si>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</si>
  <si>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</si>
  <si>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</si>
  <si>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</si>
  <si>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</si>
  <si>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</si>
  <si>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</si>
  <si>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</si>
  <si>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</si>
  <si>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</si>
  <si>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</si>
  <si>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</si>
  <si>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</si>
  <si>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</si>
  <si>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</si>
  <si>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</si>
  <si>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</si>
  <si>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</si>
  <si>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</si>
  <si>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</si>
  <si>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</si>
  <si>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</si>
  <si>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</si>
  <si>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</si>
  <si>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</si>
  <si>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</si>
  <si>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</si>
  <si>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</si>
  <si>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</si>
  <si>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</si>
  <si>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</si>
  <si>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</si>
  <si>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</si>
  <si>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</si>
  <si>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</si>
  <si>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</si>
  <si>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</si>
  <si>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</si>
  <si>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</si>
  <si>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</si>
  <si>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</si>
  <si>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</si>
  <si>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</si>
  <si>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</si>
  <si>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</si>
  <si>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</si>
  <si>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</si>
  <si>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</si>
  <si>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</si>
  <si>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</si>
  <si>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</si>
  <si>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</si>
  <si>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</si>
  <si>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</si>
  <si>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</si>
  <si>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</si>
  <si>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</si>
  <si>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</si>
  <si>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</si>
  <si>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</si>
  <si>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</si>
  <si>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</si>
  <si>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</si>
  <si>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</si>
  <si>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</si>
  <si>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</si>
  <si>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</si>
  <si>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</si>
  <si>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</si>
  <si>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</si>
  <si>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</si>
  <si>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</si>
  <si>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</si>
  <si>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</si>
  <si>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</si>
  <si>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</si>
  <si>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</si>
  <si>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</si>
  <si>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</si>
  <si>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</si>
  <si>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</si>
  <si>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</si>
  <si>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</si>
  <si>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</si>
  <si>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</si>
  <si>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</si>
  <si>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</si>
  <si>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</si>
  <si>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</si>
  <si>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</si>
  <si>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</si>
  <si>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</si>
  <si>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</si>
  <si>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</si>
  <si>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</si>
  <si>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</si>
  <si>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</si>
  <si>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</si>
  <si>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</si>
  <si>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</si>
  <si>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</si>
  <si>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</si>
  <si>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</si>
  <si>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</si>
  <si>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</si>
  <si>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</si>
  <si>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</si>
  <si>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</si>
  <si>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</si>
  <si>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</si>
  <si>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</si>
  <si>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</si>
  <si>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</si>
  <si>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</si>
  <si>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</si>
  <si>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</si>
  <si>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</si>
  <si>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</si>
  <si>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</si>
  <si>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</si>
  <si>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</si>
  <si>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</si>
  <si>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</si>
  <si>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</si>
  <si>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</si>
  <si>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</si>
  <si>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</si>
  <si>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</si>
  <si>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</si>
  <si>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</si>
  <si>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</si>
  <si>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</si>
  <si>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</si>
  <si>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</si>
  <si>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</si>
  <si>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</si>
  <si>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</si>
  <si>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</si>
  <si>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</si>
  <si>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</si>
  <si>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</si>
  <si>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</si>
  <si>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</si>
  <si>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</si>
  <si>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</si>
  <si>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</si>
  <si>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</si>
  <si>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</si>
  <si>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</si>
  <si>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</si>
  <si>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</si>
  <si>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</si>
  <si>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</si>
  <si>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</si>
  <si>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</si>
  <si>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</si>
  <si>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</si>
  <si>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</si>
  <si>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</si>
  <si>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</si>
  <si>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</si>
  <si>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</si>
  <si>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</si>
  <si>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</si>
  <si>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</si>
  <si>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</si>
  <si>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</si>
  <si>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</si>
  <si>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</si>
  <si>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</si>
  <si>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</si>
  <si>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</si>
  <si>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</si>
  <si>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</si>
  <si>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</si>
  <si>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</si>
  <si>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</si>
  <si>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</si>
  <si>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</si>
  <si>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</si>
  <si>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</si>
  <si>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</si>
  <si>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</si>
  <si>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</si>
  <si>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</si>
  <si>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</si>
  <si>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</si>
  <si>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</si>
  <si>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</si>
  <si>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</si>
  <si>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</si>
  <si>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</si>
  <si>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</si>
  <si>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</si>
  <si>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</si>
  <si>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</si>
  <si>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</si>
  <si>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</si>
  <si>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</si>
  <si>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</si>
  <si>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</si>
  <si>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</si>
  <si>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</si>
  <si>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</si>
  <si>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</si>
  <si>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</si>
  <si>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</si>
  <si>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</si>
  <si>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</si>
  <si>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</si>
  <si>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</si>
  <si>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</si>
  <si>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</si>
  <si>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</si>
  <si>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</si>
  <si>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</si>
  <si>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</si>
  <si>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</si>
  <si>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</si>
  <si>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</si>
  <si>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</si>
  <si>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</si>
  <si>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</si>
  <si>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</si>
  <si>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</si>
  <si>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</si>
  <si>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</si>
  <si>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</si>
  <si>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</si>
  <si>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</si>
  <si>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</si>
  <si>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</si>
  <si>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</si>
  <si>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</si>
  <si>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</si>
  <si>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</si>
  <si>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</si>
  <si>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</si>
  <si>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</si>
  <si>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</si>
  <si>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</si>
  <si>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</si>
  <si>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</si>
  <si>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</si>
  <si>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</si>
  <si>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</si>
  <si>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</si>
  <si>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</si>
  <si>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</si>
  <si>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</si>
  <si>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</si>
  <si>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</si>
  <si>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</si>
  <si>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</si>
  <si>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</si>
  <si>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</si>
  <si>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</si>
  <si>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</si>
  <si>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</si>
  <si>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</si>
  <si>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</si>
  <si>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</si>
  <si>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</si>
  <si>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</si>
  <si>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</si>
  <si>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</si>
  <si>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</si>
  <si>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</si>
  <si>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</si>
  <si>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</si>
  <si>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</si>
  <si>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</si>
  <si>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</si>
  <si>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</si>
  <si>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</si>
  <si>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</si>
  <si>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</si>
  <si>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</si>
  <si>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</si>
  <si>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</si>
  <si>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</si>
  <si>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</si>
  <si>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</si>
  <si>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</si>
  <si>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</si>
  <si>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</si>
  <si>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</si>
  <si>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</si>
  <si>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</si>
  <si>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</si>
  <si>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</si>
  <si>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</si>
  <si>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</si>
  <si>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</si>
  <si>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</si>
  <si>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</si>
  <si>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</si>
  <si>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</si>
  <si>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</si>
  <si>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</si>
  <si>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</si>
  <si>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</si>
  <si>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</si>
  <si>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</si>
  <si>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</si>
  <si>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</si>
  <si>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</si>
  <si>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</si>
  <si>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</si>
  <si>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</si>
  <si>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</si>
  <si>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</si>
  <si>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</si>
  <si>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</si>
  <si>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</si>
  <si>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</si>
  <si>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</si>
  <si>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</si>
  <si>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</si>
  <si>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</si>
  <si>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</si>
  <si>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</si>
  <si>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</si>
  <si>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</si>
  <si>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</si>
  <si>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</si>
  <si>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</si>
  <si>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</si>
  <si>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</si>
  <si>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</si>
  <si>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</si>
  <si>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</si>
  <si>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</si>
  <si>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</si>
  <si>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</si>
  <si>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</si>
  <si>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</si>
  <si>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</si>
  <si>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</si>
  <si>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</si>
  <si>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</si>
  <si>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</si>
  <si>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</si>
  <si>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</si>
  <si>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</si>
  <si>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</si>
  <si>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</si>
  <si>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</si>
  <si>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</si>
  <si>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</si>
  <si>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</si>
  <si>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</si>
  <si>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</si>
  <si>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</si>
  <si>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</si>
  <si>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</si>
  <si>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</si>
  <si>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</si>
  <si>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</si>
  <si>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</si>
  <si>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</si>
  <si>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</si>
  <si>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</si>
  <si>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</si>
  <si>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</si>
  <si>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</si>
  <si>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</si>
  <si>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</si>
  <si>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</si>
  <si>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</si>
  <si>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</si>
  <si>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</si>
  <si>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</si>
  <si>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</si>
  <si>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</si>
  <si>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</si>
  <si>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</si>
  <si>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</si>
  <si>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</si>
  <si>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</si>
  <si>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</si>
  <si>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</si>
  <si>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</si>
  <si>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</si>
  <si>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</si>
  <si>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</si>
  <si>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</si>
  <si>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</si>
  <si>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</si>
  <si>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</si>
  <si>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</si>
  <si>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</si>
  <si>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</si>
  <si>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</si>
  <si>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</si>
  <si>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</si>
  <si>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</si>
  <si>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</si>
  <si>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</si>
  <si>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</si>
  <si>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</si>
  <si>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</si>
  <si>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</si>
  <si>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</si>
  <si>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</si>
  <si>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</si>
  <si>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</si>
  <si>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</si>
  <si>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</si>
  <si>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</si>
  <si>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</si>
  <si>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</si>
  <si>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</si>
  <si>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</si>
  <si>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</si>
  <si>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</si>
  <si>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</si>
  <si>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</si>
  <si>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</si>
  <si>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</si>
  <si>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</si>
  <si>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</si>
  <si>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</si>
  <si>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</si>
  <si>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</si>
  <si>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</si>
  <si>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</si>
  <si>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</si>
  <si>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</si>
  <si>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</si>
  <si>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</si>
  <si>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</si>
  <si>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</si>
  <si>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</si>
  <si>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</si>
  <si>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</si>
  <si>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</si>
  <si>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</si>
  <si>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</si>
  <si>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</si>
  <si>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</si>
  <si>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</si>
  <si>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</si>
  <si>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</si>
  <si>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</si>
  <si>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</si>
  <si>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</si>
  <si>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</si>
  <si>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</si>
  <si>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</si>
  <si>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</si>
  <si>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</si>
  <si>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</si>
  <si>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</si>
  <si>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</si>
  <si>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</si>
  <si>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</si>
  <si>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</si>
  <si>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</si>
  <si>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</si>
  <si>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</si>
  <si>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</si>
  <si>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</si>
  <si>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</si>
  <si>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</si>
  <si>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</si>
  <si>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</si>
  <si>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</si>
  <si>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</si>
  <si>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</si>
  <si>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</si>
  <si>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</si>
  <si>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</si>
  <si>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</si>
  <si>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</si>
  <si>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</si>
  <si>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</si>
  <si>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</si>
  <si>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</si>
  <si>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</si>
  <si>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</si>
  <si>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</si>
  <si>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</si>
  <si>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</si>
  <si>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</si>
  <si>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</si>
  <si>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</si>
  <si>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</si>
  <si>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</si>
  <si>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</si>
  <si>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</si>
  <si>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</si>
  <si>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</si>
  <si>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</si>
  <si>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</si>
  <si>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</si>
  <si>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</si>
  <si>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</si>
  <si>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</si>
  <si>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</si>
  <si>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</si>
  <si>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</si>
  <si>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</si>
  <si>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</si>
  <si>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</si>
  <si>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</si>
  <si>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</si>
  <si>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</si>
  <si>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</si>
  <si>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</si>
  <si>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</si>
  <si>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</si>
  <si>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</si>
  <si>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</si>
  <si>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</si>
  <si>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</si>
  <si>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</si>
  <si>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</si>
  <si>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</si>
  <si>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</si>
  <si>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</si>
  <si>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</si>
  <si>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</si>
  <si>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</si>
  <si>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</si>
  <si>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</si>
  <si>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</si>
  <si>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</si>
  <si>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</si>
  <si>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</si>
  <si>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</si>
  <si>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</si>
  <si>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</si>
  <si>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</si>
  <si>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</si>
  <si>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</si>
  <si>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</si>
  <si>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</si>
  <si>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</si>
  <si>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</si>
  <si>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</si>
  <si>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</si>
  <si>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</si>
  <si>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</si>
  <si>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</si>
  <si>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</si>
  <si>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</si>
  <si>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</si>
  <si>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</si>
  <si>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</si>
  <si>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</si>
  <si>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</si>
  <si>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</si>
  <si>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</si>
  <si>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</si>
  <si>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</si>
  <si>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</si>
  <si>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</si>
  <si>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</si>
  <si>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</si>
  <si>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</si>
  <si>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</si>
  <si>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</si>
  <si>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</si>
  <si>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</si>
  <si>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</si>
  <si>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</si>
  <si>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</si>
  <si>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</si>
  <si>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</si>
  <si>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</si>
  <si>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</si>
  <si>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</si>
  <si>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</si>
  <si>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</si>
  <si>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</si>
  <si>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</si>
  <si>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</si>
  <si>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</si>
  <si>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</si>
  <si>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</si>
  <si>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</si>
  <si>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</si>
  <si>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</si>
  <si>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</si>
  <si>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</si>
  <si>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</si>
  <si>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</si>
  <si>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</si>
  <si>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</si>
  <si>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</si>
  <si>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</si>
  <si>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</si>
  <si>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</si>
  <si>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</si>
  <si>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</si>
  <si>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</si>
  <si>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</si>
  <si>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</si>
  <si>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</si>
  <si>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</si>
  <si>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</si>
  <si>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</si>
  <si>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</si>
  <si>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</si>
  <si>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</si>
  <si>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</si>
  <si>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</si>
  <si>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</si>
  <si>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</si>
  <si>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</si>
  <si>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</si>
  <si>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</si>
  <si>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</si>
  <si>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</si>
  <si>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</si>
  <si>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</si>
  <si>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</si>
  <si>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</si>
  <si>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</si>
  <si>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</si>
  <si>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</si>
  <si>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</si>
  <si>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</si>
  <si>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</si>
  <si>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</si>
  <si>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</si>
  <si>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</si>
  <si>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</si>
  <si>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</si>
  <si>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</si>
  <si>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</si>
  <si>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</si>
  <si>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</si>
  <si>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</si>
  <si>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</si>
  <si>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</si>
  <si>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</si>
  <si>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</si>
  <si>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</si>
  <si>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</si>
  <si>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</si>
  <si>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</si>
  <si>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</si>
  <si>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</si>
  <si>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</si>
  <si>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</si>
  <si>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</si>
  <si>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</si>
  <si>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</si>
  <si>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</si>
  <si>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</si>
  <si>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</si>
  <si>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</si>
  <si>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</si>
  <si>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</si>
  <si>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</si>
  <si>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</si>
  <si>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</si>
  <si>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</si>
  <si>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</si>
  <si>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</si>
  <si>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</si>
  <si>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</si>
  <si>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</si>
  <si>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</si>
  <si>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</si>
  <si>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</si>
  <si>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</si>
  <si>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</si>
  <si>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</si>
  <si>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</si>
  <si>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</si>
  <si>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</si>
  <si>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</si>
  <si>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</si>
  <si>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</si>
  <si>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</si>
  <si>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</si>
  <si>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</si>
  <si>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</si>
  <si>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</si>
  <si>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</si>
  <si>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</si>
  <si>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</si>
  <si>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</si>
  <si>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</si>
  <si>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</si>
  <si>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</si>
  <si>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</si>
  <si>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</si>
  <si>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</si>
  <si>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</si>
  <si>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</si>
  <si>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</si>
  <si>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</si>
  <si>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</si>
  <si>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</si>
  <si>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</si>
  <si>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</si>
  <si>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</si>
  <si>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</si>
  <si>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</si>
  <si>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</si>
  <si>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</si>
  <si>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</si>
  <si>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</si>
  <si>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</si>
  <si>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</si>
  <si>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</si>
  <si>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</si>
  <si>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</si>
  <si>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</si>
  <si>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</si>
  <si>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</si>
  <si>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</si>
  <si>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</si>
  <si>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</si>
  <si>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</si>
  <si>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</si>
  <si>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</si>
  <si>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</si>
  <si>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</si>
  <si>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</si>
  <si>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</si>
  <si>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</si>
  <si>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</si>
  <si>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</si>
  <si>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</si>
  <si>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</si>
  <si>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</si>
  <si>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</si>
  <si>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</si>
  <si>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</si>
  <si>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</si>
  <si>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</si>
  <si>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</si>
  <si>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</si>
  <si>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</si>
  <si>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</si>
  <si>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</si>
  <si>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</si>
  <si>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</si>
  <si>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</si>
  <si>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</si>
  <si>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</si>
  <si>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</si>
  <si>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</si>
  <si>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</si>
  <si>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</si>
  <si>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</si>
  <si>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</si>
  <si>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</si>
  <si>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</si>
  <si>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</si>
  <si>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</si>
  <si>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</si>
  <si>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</si>
  <si>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</si>
  <si>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</si>
  <si>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</si>
  <si>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</si>
  <si>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</si>
  <si>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</si>
  <si>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</si>
  <si>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</si>
  <si>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</si>
  <si>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</si>
  <si>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</si>
  <si>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</si>
  <si>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</si>
  <si>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</si>
  <si>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</si>
  <si>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</si>
  <si>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</si>
  <si>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</si>
  <si>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</si>
  <si>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</si>
  <si>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</si>
  <si>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</si>
  <si>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</si>
  <si>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</si>
  <si>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</si>
  <si>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</si>
  <si>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</si>
  <si>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</si>
  <si>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</si>
  <si>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</si>
  <si>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</si>
  <si>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</si>
  <si>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</si>
  <si>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</si>
  <si>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</si>
  <si>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</si>
  <si>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</si>
  <si>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</si>
  <si>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</si>
  <si>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</si>
  <si>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</si>
  <si>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</si>
  <si>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</si>
  <si>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</si>
  <si>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</si>
  <si>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</si>
  <si>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</si>
  <si>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</si>
  <si>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</si>
  <si>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</si>
  <si>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</si>
  <si>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</si>
  <si>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</si>
  <si>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</si>
  <si>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</si>
  <si>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</si>
  <si>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</si>
  <si>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</si>
  <si>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</si>
  <si>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</si>
  <si>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</si>
  <si>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</si>
  <si>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</si>
  <si>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</si>
  <si>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</si>
  <si>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</si>
  <si>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</si>
  <si>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</si>
  <si>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</si>
  <si>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</si>
  <si>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</si>
  <si>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</si>
  <si>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</si>
  <si>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</si>
  <si>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</si>
  <si>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</si>
  <si>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</si>
  <si>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</si>
  <si>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</si>
  <si>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</si>
  <si>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</si>
  <si>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</si>
  <si>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</si>
  <si>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</si>
  <si>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</si>
  <si>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</si>
  <si>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</si>
  <si>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</si>
  <si>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</si>
  <si>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</si>
  <si>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</si>
  <si>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</si>
  <si>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</si>
  <si>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</si>
  <si>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</si>
  <si>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</si>
  <si>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</si>
  <si>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</si>
  <si>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</si>
  <si>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</si>
  <si>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</si>
  <si>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</si>
  <si>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</si>
  <si>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</si>
  <si>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</si>
  <si>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</si>
  <si>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</si>
  <si>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</si>
  <si>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</si>
  <si>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</si>
  <si>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</si>
  <si>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</si>
  <si>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</si>
  <si>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</si>
  <si>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</si>
  <si>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</si>
  <si>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</si>
  <si>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</si>
  <si>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</si>
  <si>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</si>
  <si>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</si>
  <si>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</si>
  <si>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</si>
  <si>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</si>
  <si>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</si>
  <si>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</si>
  <si>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</si>
  <si>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</si>
  <si>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</si>
  <si>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</si>
  <si>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</si>
  <si>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</si>
  <si>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</si>
  <si>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</si>
  <si>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</si>
  <si>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</si>
  <si>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</si>
  <si>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</si>
  <si>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</si>
  <si>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</si>
  <si>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</si>
  <si>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</si>
  <si>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</si>
  <si>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</si>
  <si>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</si>
  <si>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</si>
  <si>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</si>
  <si>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</si>
  <si>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</si>
  <si>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</si>
  <si>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</si>
  <si>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</si>
  <si>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</si>
  <si>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</si>
  <si>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</si>
  <si>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</si>
  <si>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</si>
  <si>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</si>
  <si>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</si>
  <si>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</si>
  <si>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</si>
  <si>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</si>
  <si>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</si>
  <si>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</si>
  <si>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</si>
  <si>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</si>
  <si>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</si>
  <si>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</si>
  <si>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</si>
  <si>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</si>
  <si>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</si>
  <si>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</si>
  <si>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</si>
  <si>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</si>
  <si>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</si>
  <si>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</si>
  <si>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</si>
  <si>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</si>
  <si>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</si>
  <si>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</si>
  <si>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</si>
  <si>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</si>
  <si>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</si>
  <si>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</si>
  <si>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</si>
  <si>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</si>
  <si>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</si>
  <si>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</si>
  <si>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</si>
  <si>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</si>
  <si>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</si>
  <si>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</si>
  <si>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</si>
  <si>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</si>
  <si>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</si>
  <si>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</si>
  <si>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</si>
  <si>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</si>
  <si>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</si>
  <si>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</si>
  <si>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</si>
  <si>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</si>
  <si>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</si>
  <si>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</si>
  <si>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</si>
  <si>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</si>
  <si>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</si>
  <si>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</si>
  <si>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</si>
  <si>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</si>
  <si>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</si>
  <si>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</si>
  <si>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</si>
  <si>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</si>
  <si>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</si>
  <si>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</si>
  <si>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</si>
  <si>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</si>
  <si>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</si>
  <si>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</si>
  <si>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</si>
  <si>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</si>
  <si>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</si>
  <si>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</si>
  <si>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</si>
  <si>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</si>
  <si>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</si>
  <si>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</si>
  <si>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</si>
  <si>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</si>
  <si>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</si>
  <si>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</si>
  <si>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</si>
  <si>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</si>
  <si>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</si>
  <si>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</si>
  <si>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</si>
  <si>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</si>
  <si>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</si>
  <si>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</si>
  <si>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</si>
  <si>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</si>
  <si>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</si>
  <si>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</si>
  <si>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</si>
  <si>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</si>
  <si>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</si>
  <si>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</si>
  <si>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</si>
  <si>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</si>
  <si>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</si>
  <si>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</si>
  <si>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</si>
  <si>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</si>
  <si>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</si>
  <si>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</si>
  <si>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</si>
  <si>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</si>
  <si>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</si>
  <si>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</si>
  <si>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</si>
  <si>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</si>
  <si>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</si>
  <si>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</si>
  <si>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</si>
  <si>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</si>
  <si>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</si>
  <si>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</si>
  <si>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</si>
  <si>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</si>
  <si>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</si>
  <si>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</si>
  <si>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</si>
  <si>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</si>
  <si>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</si>
  <si>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</si>
  <si>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</si>
  <si>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</si>
  <si>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</si>
  <si>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</si>
  <si>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</si>
  <si>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</si>
  <si>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</si>
  <si>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</si>
  <si>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</si>
  <si>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</si>
  <si>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</si>
  <si>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</si>
  <si>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</si>
  <si>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</si>
  <si>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</si>
  <si>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</si>
  <si>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</si>
  <si>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</si>
  <si>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</si>
  <si>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</si>
  <si>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</si>
  <si>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</si>
  <si>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</si>
  <si>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</si>
  <si>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</si>
  <si>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</si>
  <si>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</si>
  <si>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</si>
  <si>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</si>
  <si>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</si>
  <si>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</si>
  <si>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</si>
  <si>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</si>
  <si>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</si>
  <si>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</si>
  <si>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</si>
  <si>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</si>
  <si>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</si>
  <si>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</si>
  <si>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</si>
  <si>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</si>
  <si>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</si>
  <si>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</si>
  <si>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</si>
  <si>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</si>
  <si>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</si>
  <si>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</si>
  <si>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</si>
  <si>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</si>
  <si>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</si>
  <si>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</si>
  <si>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</si>
  <si>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</si>
  <si>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</si>
  <si>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</si>
  <si>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</si>
  <si>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</si>
  <si>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</si>
  <si>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</si>
  <si>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</si>
  <si>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</si>
  <si>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</si>
  <si>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</si>
  <si>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</si>
  <si>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</si>
  <si>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</si>
  <si>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</si>
  <si>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</si>
  <si>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</si>
  <si>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</si>
  <si>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</si>
  <si>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</si>
  <si>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</si>
  <si>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</si>
  <si>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</si>
  <si>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</si>
  <si>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</si>
  <si>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</si>
  <si>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</si>
  <si>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</si>
  <si>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</si>
  <si>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</si>
  <si>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</si>
  <si>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</si>
  <si>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</si>
  <si>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</si>
  <si>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</si>
  <si>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</si>
  <si>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</si>
  <si>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</si>
  <si>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</si>
  <si>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</si>
  <si>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</si>
  <si>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</si>
  <si>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</si>
  <si>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</si>
  <si>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</si>
  <si>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</si>
  <si>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</si>
  <si>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</si>
  <si>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</si>
  <si>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</si>
  <si>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</si>
  <si>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</si>
  <si>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</si>
  <si>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</si>
  <si>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</si>
  <si>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</si>
  <si>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</si>
  <si>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</si>
  <si>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</si>
  <si>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</si>
  <si>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</si>
  <si>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</si>
  <si>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</si>
  <si>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</si>
  <si>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</si>
  <si>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</si>
  <si>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</si>
  <si>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</si>
  <si>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</si>
  <si>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</si>
  <si>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</si>
  <si>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</si>
  <si>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</si>
  <si>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</si>
  <si>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</si>
  <si>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</si>
  <si>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</si>
  <si>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</si>
  <si>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</si>
  <si>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</si>
  <si>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</si>
  <si>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</si>
  <si>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</si>
  <si>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</si>
  <si>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</si>
  <si>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</si>
  <si>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</si>
  <si>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</si>
  <si>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</si>
  <si>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</si>
  <si>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</si>
  <si>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</si>
  <si>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</si>
  <si>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</si>
  <si>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</si>
  <si>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</si>
  <si>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</si>
  <si>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</si>
  <si>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</si>
  <si>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</si>
  <si>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</si>
  <si>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</si>
  <si>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</si>
  <si>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</si>
  <si>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</si>
  <si>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</si>
  <si>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</si>
  <si>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</si>
  <si>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</si>
  <si>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</si>
  <si>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</si>
  <si>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</si>
  <si>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</si>
  <si>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</si>
  <si>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</si>
  <si>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</si>
  <si>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</si>
  <si>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</si>
  <si>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</si>
  <si>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</si>
  <si>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</si>
  <si>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</si>
  <si>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</si>
  <si>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</si>
  <si>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</si>
  <si>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</si>
  <si>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</si>
  <si>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</si>
  <si>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</si>
  <si>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</si>
  <si>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</si>
  <si>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</si>
  <si>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</si>
  <si>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</si>
  <si>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</si>
  <si>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</si>
  <si>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</si>
  <si>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</si>
  <si>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</si>
  <si>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</si>
  <si>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</si>
  <si>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</si>
  <si>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</si>
  <si>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</si>
  <si>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</si>
  <si>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</si>
  <si>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</si>
  <si>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</si>
  <si>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</si>
  <si>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</si>
  <si>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</si>
  <si>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</si>
  <si>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</si>
  <si>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</si>
  <si>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</si>
  <si>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</si>
  <si>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</si>
  <si>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</si>
  <si>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</si>
  <si>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</si>
  <si>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</si>
  <si>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</si>
  <si>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</si>
  <si>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</si>
  <si>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</si>
  <si>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</si>
  <si>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</si>
  <si>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</si>
  <si>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</si>
  <si>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</si>
  <si>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</si>
  <si>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</si>
  <si>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</si>
  <si>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</si>
  <si>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</si>
  <si>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</si>
  <si>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</si>
  <si>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</si>
  <si>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</si>
  <si>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</si>
  <si>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</si>
  <si>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</si>
  <si>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</si>
  <si>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</si>
  <si>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</si>
  <si>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</si>
  <si>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</si>
  <si>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</si>
  <si>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</si>
  <si>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</si>
  <si>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</si>
  <si>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</si>
  <si>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</si>
  <si>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</si>
  <si>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</si>
  <si>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</si>
  <si>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</si>
  <si>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</si>
  <si>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</si>
  <si>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</si>
  <si>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</si>
  <si>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</si>
  <si>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</si>
  <si>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</si>
  <si>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</si>
  <si>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</si>
  <si>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</si>
  <si>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</si>
  <si>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</si>
  <si>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</si>
  <si>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</si>
  <si>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</si>
  <si>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</si>
  <si>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</si>
  <si>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</si>
  <si>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</si>
  <si>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</si>
  <si>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</si>
  <si>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</si>
  <si>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</si>
  <si>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</si>
  <si>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</si>
  <si>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</si>
  <si>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</si>
  <si>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</si>
  <si>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</si>
  <si>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</si>
  <si>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</si>
  <si>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</si>
  <si>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</si>
  <si>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</si>
  <si>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</si>
  <si>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</si>
  <si>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</si>
  <si>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</si>
  <si>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</si>
  <si>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</si>
  <si>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</si>
  <si>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</si>
  <si>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</si>
  <si>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</si>
  <si>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</si>
  <si>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</si>
  <si>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</si>
  <si>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</si>
  <si>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</si>
  <si>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</si>
  <si>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</si>
  <si>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</si>
  <si>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</si>
  <si>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</si>
  <si>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</si>
  <si>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</si>
  <si>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</si>
  <si>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</si>
  <si>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</si>
  <si>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</si>
  <si>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</si>
  <si>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</si>
  <si>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</si>
  <si>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</si>
  <si>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</si>
  <si>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</si>
  <si>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</si>
  <si>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</si>
  <si>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</si>
  <si>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</si>
  <si>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</si>
  <si>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</si>
  <si>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</si>
  <si>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</si>
  <si>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</si>
  <si>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</si>
  <si>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</si>
  <si>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</si>
  <si>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</si>
  <si>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</si>
  <si>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</si>
  <si>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</si>
  <si>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</si>
  <si>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</si>
  <si>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</si>
  <si>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</si>
  <si>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</si>
  <si>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</si>
  <si>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</si>
  <si>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</si>
  <si>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</si>
  <si>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</si>
  <si>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</si>
  <si>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</si>
  <si>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</si>
  <si>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</si>
  <si>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</si>
  <si>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</si>
  <si>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</si>
  <si>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</si>
  <si>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</si>
  <si>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</si>
  <si>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</si>
  <si>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</si>
  <si>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</si>
  <si>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</si>
  <si>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</si>
  <si>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</si>
  <si>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</si>
  <si>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</si>
  <si>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</si>
  <si>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</si>
  <si>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</si>
  <si>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</si>
  <si>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</si>
  <si>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</si>
  <si>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</si>
  <si>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</si>
  <si>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</si>
  <si>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</si>
  <si>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</si>
  <si>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</si>
  <si>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</si>
  <si>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</si>
  <si>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</si>
  <si>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</si>
  <si>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</si>
  <si>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</si>
  <si>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</si>
  <si>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</si>
  <si>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</si>
  <si>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</si>
  <si>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</si>
  <si>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</si>
  <si>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</si>
  <si>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</si>
  <si>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</si>
  <si>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</si>
  <si>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</si>
  <si>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</si>
  <si>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</si>
  <si>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</si>
  <si>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</si>
  <si>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</si>
  <si>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</si>
  <si>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</si>
  <si>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</si>
  <si>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</si>
  <si>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</si>
  <si>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</si>
  <si>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</si>
  <si>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</si>
  <si>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</si>
  <si>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</si>
  <si>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</si>
  <si>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</si>
  <si>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</si>
  <si>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</si>
  <si>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</si>
  <si>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</si>
  <si>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</si>
  <si>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</si>
  <si>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</si>
  <si>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</si>
  <si>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</si>
  <si>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</si>
  <si>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</si>
  <si>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</si>
  <si>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</si>
  <si>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</si>
  <si>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</si>
  <si>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</si>
  <si>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</si>
  <si>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</si>
  <si>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</si>
  <si>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</si>
  <si>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</si>
  <si>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</si>
  <si>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</si>
  <si>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</si>
  <si>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</si>
  <si>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</si>
  <si>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</si>
  <si>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</si>
  <si>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</si>
  <si>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</si>
  <si>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</si>
  <si>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</si>
  <si>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</si>
  <si>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</si>
  <si>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</si>
  <si>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</si>
  <si>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</si>
  <si>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</si>
  <si>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</si>
  <si>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</si>
  <si>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</si>
  <si>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</si>
  <si>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</si>
  <si>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</si>
  <si>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</si>
  <si>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</si>
  <si>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</si>
  <si>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</si>
  <si>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</si>
  <si>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</si>
  <si>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</si>
  <si>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</si>
  <si>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</si>
  <si>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</si>
  <si>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</si>
  <si>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</si>
  <si>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</si>
  <si>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</si>
  <si>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</si>
  <si>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</si>
  <si>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</si>
  <si>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</si>
  <si>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</si>
  <si>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</si>
  <si>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</si>
  <si>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</si>
  <si>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</si>
  <si>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</si>
  <si>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</si>
  <si>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</si>
  <si>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</si>
  <si>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</si>
  <si>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</si>
  <si>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</si>
  <si>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</si>
  <si>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</si>
  <si>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</si>
  <si>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</si>
  <si>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</si>
  <si>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</si>
  <si>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</si>
  <si>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</si>
  <si>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</si>
  <si>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</si>
  <si>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</si>
  <si>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</si>
  <si>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</si>
  <si>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</si>
  <si>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</si>
  <si>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</si>
  <si>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</si>
  <si>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</si>
  <si>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</si>
  <si>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</si>
  <si>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</si>
  <si>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</si>
  <si>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</si>
  <si>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</si>
  <si>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</si>
  <si>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</si>
  <si>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</si>
  <si>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</si>
  <si>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</si>
  <si>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</si>
  <si>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</si>
  <si>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</si>
  <si>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</si>
  <si>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</si>
  <si>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</si>
  <si>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</si>
  <si>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</si>
  <si>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</si>
  <si>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</si>
  <si>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</si>
  <si>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</si>
  <si>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</si>
  <si>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</si>
  <si>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</si>
  <si>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</si>
  <si>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</si>
  <si>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</si>
  <si>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</si>
  <si>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</si>
  <si>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</si>
  <si>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</si>
  <si>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</si>
  <si>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</si>
  <si>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</si>
  <si>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</si>
  <si>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</si>
  <si>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</si>
  <si>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</si>
  <si>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</si>
  <si>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</si>
  <si>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</si>
  <si>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</si>
  <si>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</si>
  <si>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</si>
  <si>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</si>
  <si>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</si>
  <si>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</si>
  <si>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</si>
  <si>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</si>
  <si>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</si>
  <si>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</si>
  <si>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</si>
  <si>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</si>
  <si>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</si>
  <si>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</si>
  <si>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</si>
  <si>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</si>
  <si>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</si>
  <si>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</si>
  <si>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</si>
  <si>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</si>
  <si>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</si>
  <si>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</si>
  <si>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</si>
  <si>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</si>
  <si>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</si>
  <si>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</si>
  <si>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</si>
  <si>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</si>
  <si>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</si>
  <si>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</si>
  <si>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</si>
  <si>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</si>
  <si>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</si>
  <si>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</si>
  <si>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</si>
  <si>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</si>
  <si>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</si>
  <si>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</si>
  <si>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</si>
  <si>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</si>
  <si>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</si>
  <si>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</si>
  <si>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</si>
  <si>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</si>
  <si>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</si>
  <si>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</si>
  <si>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</si>
  <si>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</si>
  <si>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</si>
  <si>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</si>
  <si>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</si>
  <si>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</si>
  <si>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</si>
  <si>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</si>
  <si>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</si>
  <si>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</si>
  <si>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</si>
  <si>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</si>
  <si>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</si>
  <si>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</si>
  <si>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</si>
  <si>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</si>
  <si>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</si>
  <si>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</si>
  <si>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</si>
  <si>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</si>
  <si>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</si>
  <si>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</si>
  <si>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</si>
  <si>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</si>
  <si>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</si>
  <si>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</si>
  <si>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</si>
  <si>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</si>
  <si>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</si>
  <si>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</si>
  <si>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</si>
  <si>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</si>
  <si>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</si>
  <si>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</si>
  <si>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</si>
  <si>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</si>
  <si>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</si>
  <si>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</si>
  <si>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</si>
  <si>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</si>
  <si>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</si>
  <si>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</si>
  <si>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</si>
  <si>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</si>
  <si>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</si>
  <si>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</si>
  <si>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</si>
  <si>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</si>
  <si>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</si>
  <si>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</si>
  <si>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</si>
  <si>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</si>
  <si>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</si>
  <si>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</si>
  <si>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</si>
  <si>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</si>
  <si>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</si>
  <si>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</si>
  <si>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</si>
  <si>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</si>
  <si>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</si>
  <si>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</si>
  <si>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</si>
  <si>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</si>
  <si>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</si>
  <si>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</si>
  <si>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</si>
  <si>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</si>
  <si>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</si>
  <si>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</si>
  <si>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</si>
  <si>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</si>
  <si>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</si>
  <si>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</si>
  <si>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</si>
  <si>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</si>
  <si>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</si>
  <si>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</si>
  <si>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</si>
  <si>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</si>
  <si>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</si>
  <si>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</si>
  <si>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</si>
  <si>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</si>
  <si>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</si>
  <si>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</si>
  <si>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</si>
  <si>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</si>
  <si>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</si>
  <si>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</si>
  <si>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</si>
  <si>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</si>
  <si>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</si>
  <si>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</si>
  <si>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</si>
  <si>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</si>
  <si>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</si>
  <si>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</si>
  <si>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</si>
  <si>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</si>
  <si>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</si>
  <si>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</si>
  <si>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</si>
  <si>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</si>
  <si>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</si>
  <si>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</si>
  <si>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</si>
  <si>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</si>
  <si>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</si>
  <si>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</si>
  <si>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</si>
  <si>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</si>
  <si>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</si>
  <si>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</si>
  <si>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</si>
  <si>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</si>
  <si>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</si>
  <si>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</si>
  <si>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</si>
  <si>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</si>
  <si>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</si>
  <si>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</si>
  <si>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</si>
  <si>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</si>
  <si>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</si>
  <si>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</si>
  <si>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</si>
  <si>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</si>
  <si>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</si>
  <si>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</si>
  <si>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</si>
  <si>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</si>
  <si>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</si>
  <si>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</si>
  <si>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</si>
  <si>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</si>
  <si>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</si>
  <si>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</si>
  <si>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</si>
  <si>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</si>
  <si>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</si>
  <si>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</si>
  <si>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</si>
  <si>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</si>
  <si>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</si>
  <si>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</si>
  <si>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</si>
  <si>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</si>
  <si>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</si>
  <si>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</si>
  <si>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</si>
  <si>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</si>
  <si>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</si>
  <si>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</si>
  <si>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</si>
  <si>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</si>
  <si>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</si>
  <si>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</si>
  <si>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</si>
  <si>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</si>
  <si>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</si>
  <si>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</si>
  <si>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</si>
  <si>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</si>
  <si>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</si>
  <si>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</si>
  <si>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</si>
  <si>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</si>
  <si>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</si>
  <si>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</si>
  <si>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</si>
  <si>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</si>
  <si>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</si>
  <si>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</si>
  <si>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</si>
  <si>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</si>
  <si>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</si>
  <si>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</si>
  <si>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</si>
  <si>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</si>
  <si>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</si>
  <si>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</si>
  <si>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</si>
  <si>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</si>
  <si>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</si>
  <si>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</si>
  <si>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</si>
  <si>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</si>
  <si>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</si>
  <si>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</si>
  <si>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</si>
  <si>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</si>
  <si>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</si>
  <si>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</si>
  <si>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</si>
  <si>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</si>
  <si>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</si>
  <si>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</si>
  <si>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</si>
  <si>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</si>
  <si>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</si>
  <si>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</si>
  <si>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</si>
  <si>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</si>
  <si>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</si>
  <si>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</si>
  <si>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</si>
  <si>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</si>
  <si>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</si>
  <si>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</si>
  <si>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</si>
  <si>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</si>
  <si>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</si>
  <si>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</si>
  <si>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</si>
  <si>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</si>
  <si>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</si>
  <si>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</si>
  <si>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</si>
  <si>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</si>
  <si>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</si>
  <si>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</si>
  <si>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</si>
  <si>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</si>
  <si>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</si>
  <si>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</si>
  <si>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</si>
  <si>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</si>
  <si>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</si>
  <si>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</si>
  <si>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</si>
  <si>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</si>
  <si>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</si>
  <si>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</si>
  <si>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</si>
  <si>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</si>
  <si>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</si>
  <si>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</si>
  <si>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</si>
  <si>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</si>
  <si>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</si>
  <si>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</si>
  <si>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</si>
  <si>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</si>
  <si>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</si>
  <si>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</si>
  <si>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</si>
  <si>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</si>
  <si>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</si>
  <si>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</si>
  <si>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</si>
  <si>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</si>
  <si>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</si>
  <si>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</si>
  <si>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</si>
  <si>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</si>
  <si>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</si>
  <si>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</si>
  <si>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</si>
  <si>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</si>
  <si>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</si>
  <si>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</si>
  <si>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</si>
  <si>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</si>
  <si>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</si>
  <si>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</si>
  <si>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</si>
  <si>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</si>
  <si>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</si>
  <si>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</si>
  <si>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</si>
  <si>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</si>
  <si>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</si>
  <si>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</si>
  <si>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</si>
  <si>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</si>
  <si>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</si>
  <si>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</si>
  <si>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</si>
  <si>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</si>
  <si>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</si>
  <si>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</si>
  <si>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</si>
  <si>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</si>
  <si>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</si>
  <si>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</si>
  <si>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</si>
  <si>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</si>
  <si>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</si>
  <si>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</si>
  <si>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</si>
  <si>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</si>
  <si>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</si>
  <si>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</si>
  <si>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</si>
  <si>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</si>
  <si>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</si>
  <si>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</si>
  <si>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</si>
  <si>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</si>
  <si>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</si>
  <si>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</si>
  <si>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</si>
  <si>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</si>
  <si>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</si>
  <si>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</si>
  <si>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</si>
  <si>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</si>
  <si>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</si>
  <si>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</si>
  <si>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</si>
  <si>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</si>
  <si>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</si>
  <si>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</si>
  <si>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</si>
  <si>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</si>
  <si>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</si>
  <si>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</si>
  <si>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</si>
  <si>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</si>
  <si>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</si>
  <si>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</si>
  <si>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</si>
  <si>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</si>
  <si>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</si>
  <si>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</si>
  <si>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</si>
  <si>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</si>
  <si>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</si>
  <si>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</si>
  <si>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</si>
  <si>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</si>
  <si>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</si>
  <si>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</si>
  <si>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</si>
  <si>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</si>
  <si>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</si>
  <si>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</si>
  <si>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</si>
  <si>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</si>
  <si>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</si>
  <si>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</si>
  <si>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</si>
  <si>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</si>
  <si>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</si>
  <si>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</si>
  <si>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</si>
  <si>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</si>
  <si>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</si>
  <si>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</si>
  <si>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</si>
  <si>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</si>
  <si>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</si>
  <si>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</si>
  <si>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</si>
  <si>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</si>
  <si>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</si>
  <si>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</si>
  <si>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</si>
  <si>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</si>
  <si>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</si>
  <si>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</si>
  <si>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</si>
  <si>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</si>
  <si>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</si>
  <si>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</si>
  <si>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</si>
  <si>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</si>
  <si>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</si>
  <si>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</si>
  <si>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</si>
  <si>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</si>
  <si>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</si>
  <si>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</si>
  <si>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</si>
  <si>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</si>
  <si>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</si>
  <si>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</si>
  <si>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</si>
  <si>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</si>
  <si>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</si>
  <si>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</si>
  <si>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</si>
  <si>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</si>
  <si>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</si>
  <si>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</si>
  <si>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</si>
  <si>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</si>
  <si>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</si>
  <si>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</si>
  <si>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</si>
  <si>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</si>
  <si>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</si>
  <si>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</si>
  <si>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</si>
  <si>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</si>
  <si>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</si>
  <si>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</si>
  <si>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</si>
  <si>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</si>
  <si>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</si>
  <si>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</si>
  <si>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</si>
  <si>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</si>
  <si>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</si>
  <si>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</si>
  <si>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</si>
  <si>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</si>
  <si>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</si>
  <si>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</si>
  <si>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</si>
  <si>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</si>
  <si>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</si>
  <si>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</si>
  <si>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</si>
  <si>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</si>
  <si>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</si>
  <si>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</si>
  <si>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</si>
  <si>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</si>
  <si>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</si>
  <si>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</si>
  <si>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</si>
  <si>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</si>
  <si>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</si>
  <si>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</si>
  <si>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</si>
  <si>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</si>
  <si>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</si>
  <si>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</si>
  <si>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</si>
  <si>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</si>
  <si>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</si>
  <si>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</si>
  <si>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</si>
  <si>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</si>
  <si>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</si>
  <si>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</si>
  <si>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</si>
  <si>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</si>
  <si>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</si>
  <si>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</si>
  <si>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</si>
  <si>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</si>
  <si>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</si>
  <si>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</si>
  <si>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</si>
  <si>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</si>
  <si>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</si>
  <si>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</si>
  <si>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</si>
  <si>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</si>
  <si>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</si>
  <si>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</si>
  <si>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</si>
  <si>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</si>
  <si>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</si>
  <si>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</si>
  <si>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</si>
  <si>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</si>
  <si>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</si>
  <si>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</si>
  <si>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</si>
  <si>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</si>
  <si>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</si>
  <si>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</si>
  <si>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</si>
  <si>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</si>
  <si>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</si>
  <si>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</si>
  <si>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</si>
  <si>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</si>
  <si>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</si>
  <si>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</si>
  <si>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</si>
  <si>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</si>
  <si>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</si>
  <si>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</si>
  <si>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</si>
  <si>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</si>
  <si>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</si>
  <si>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</si>
  <si>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</si>
  <si>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</si>
  <si>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</si>
  <si>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</si>
  <si>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</si>
  <si>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</si>
  <si>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</si>
  <si>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</si>
  <si>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</si>
  <si>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</si>
  <si>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</si>
  <si>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</si>
  <si>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</si>
  <si>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</si>
  <si>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</si>
  <si>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</si>
  <si>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</si>
  <si>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</si>
  <si>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</si>
  <si>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</si>
  <si>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</si>
  <si>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</si>
  <si>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</si>
  <si>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</si>
  <si>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</si>
  <si>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</si>
  <si>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</si>
  <si>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</si>
  <si>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</si>
  <si>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</si>
  <si>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</si>
  <si>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</si>
  <si>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</si>
  <si>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</si>
  <si>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</si>
  <si>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</si>
  <si>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</si>
  <si>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</si>
  <si>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</si>
  <si>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</si>
  <si>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</si>
  <si>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</si>
  <si>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</si>
  <si>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</si>
  <si>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</si>
  <si>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</si>
  <si>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</si>
  <si>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</si>
  <si>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</si>
  <si>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</si>
  <si>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</si>
  <si>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</si>
  <si>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</si>
  <si>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</si>
  <si>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</si>
  <si>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</si>
  <si>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</si>
  <si>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</si>
  <si>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</si>
  <si>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</si>
  <si>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</si>
  <si>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</si>
  <si>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</si>
  <si>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</si>
  <si>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</si>
  <si>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</si>
  <si>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</si>
  <si>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</si>
  <si>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</si>
  <si>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</si>
  <si>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</si>
  <si>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</si>
  <si>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</si>
  <si>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</si>
  <si>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</si>
  <si>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</si>
  <si>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</si>
  <si>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</si>
  <si>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</si>
  <si>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</si>
  <si>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</si>
  <si>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</si>
  <si>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</si>
  <si>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</si>
  <si>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</si>
  <si>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</si>
  <si>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</si>
  <si>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</si>
  <si>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</si>
  <si>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</si>
  <si>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</si>
  <si>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</si>
  <si>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</si>
  <si>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</si>
  <si>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</si>
  <si>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</si>
  <si>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</si>
  <si>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</si>
  <si>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</si>
  <si>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</si>
  <si>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</si>
  <si>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</si>
  <si>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</si>
  <si>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</si>
  <si>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</si>
  <si>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</si>
  <si>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</si>
  <si>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</si>
  <si>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</si>
  <si>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</si>
  <si>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</si>
  <si>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</si>
  <si>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</si>
  <si>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</si>
  <si>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</si>
  <si>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</si>
  <si>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</si>
  <si>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</si>
  <si>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</si>
  <si>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</si>
  <si>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</si>
  <si>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</si>
  <si>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</si>
  <si>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</si>
  <si>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</si>
  <si>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</si>
  <si>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</si>
  <si>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</si>
  <si>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</si>
  <si>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</si>
  <si>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</si>
  <si>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</si>
  <si>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</si>
  <si>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</si>
  <si>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</si>
  <si>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</si>
  <si>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</si>
  <si>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</si>
  <si>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</si>
  <si>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</si>
  <si>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</si>
  <si>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</si>
  <si>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</si>
  <si>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</si>
  <si>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</si>
  <si>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</si>
  <si>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</si>
  <si>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</si>
  <si>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</si>
  <si>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</si>
  <si>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</si>
  <si>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</si>
  <si>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</si>
  <si>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</si>
  <si>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</si>
  <si>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</si>
  <si>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</si>
  <si>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</si>
  <si>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</si>
  <si>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</si>
  <si>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</si>
  <si>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</si>
  <si>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</si>
  <si>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</si>
  <si>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</si>
  <si>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</si>
  <si>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</si>
  <si>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</si>
  <si>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</si>
  <si>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</si>
  <si>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</si>
  <si>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</si>
  <si>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</si>
  <si>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</si>
  <si>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</si>
  <si>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</si>
  <si>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</si>
  <si>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</si>
  <si>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</si>
  <si>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</si>
  <si>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</si>
  <si>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</si>
  <si>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</si>
  <si>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</si>
  <si>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</si>
  <si>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</si>
  <si>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</si>
  <si>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</si>
  <si>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</si>
  <si>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</si>
  <si>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</si>
  <si>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</si>
  <si>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</si>
  <si>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</si>
  <si>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</si>
  <si>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</si>
  <si>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</si>
  <si>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</si>
  <si>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</si>
  <si>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</si>
  <si>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</si>
  <si>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</si>
  <si>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</si>
  <si>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</si>
  <si>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</si>
  <si>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</si>
  <si>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</si>
  <si>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</si>
  <si>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</si>
  <si>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</si>
  <si>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</si>
  <si>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</si>
  <si>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</si>
  <si>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</si>
  <si>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</si>
  <si>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</si>
  <si>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</si>
  <si>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</si>
  <si>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</si>
  <si>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</si>
  <si>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</si>
  <si>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</si>
  <si>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</si>
  <si>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</si>
  <si>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</si>
  <si>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</si>
  <si>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</si>
  <si>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</si>
  <si>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</si>
  <si>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</si>
  <si>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</si>
  <si>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</si>
  <si>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</si>
  <si>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</si>
  <si>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</si>
  <si>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</si>
  <si>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</si>
  <si>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</si>
  <si>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</si>
  <si>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</si>
  <si>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</si>
  <si>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</si>
  <si>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</si>
  <si>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</si>
  <si>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</si>
  <si>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</si>
  <si>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</si>
  <si>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</si>
  <si>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</si>
  <si>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</si>
  <si>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</si>
  <si>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</si>
  <si>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</si>
  <si>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</si>
  <si>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</si>
  <si>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</si>
  <si>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</si>
  <si>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</si>
  <si>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</si>
  <si>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</si>
  <si>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</si>
  <si>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</si>
  <si>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</si>
  <si>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</si>
  <si>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</si>
  <si>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</si>
  <si>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</si>
  <si>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</si>
  <si>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</si>
  <si>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</si>
  <si>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</si>
  <si>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</si>
  <si>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</si>
  <si>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</si>
  <si>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</si>
  <si>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</si>
  <si>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</si>
  <si>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</si>
  <si>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</si>
  <si>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</si>
  <si>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</si>
  <si>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</si>
  <si>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</si>
  <si>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</si>
  <si>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</si>
  <si>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</si>
  <si>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</si>
  <si>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</si>
  <si>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</si>
  <si>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</si>
  <si>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</si>
  <si>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</si>
  <si>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</si>
  <si>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</si>
  <si>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</si>
  <si>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</si>
  <si>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</si>
  <si>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</si>
  <si>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</si>
  <si>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</si>
  <si>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</si>
  <si>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</si>
  <si>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</si>
  <si>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</si>
  <si>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</si>
  <si>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</si>
  <si>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</si>
  <si>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</si>
  <si>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</si>
  <si>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</si>
  <si>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</si>
  <si>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</si>
  <si>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</si>
  <si>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</si>
  <si>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</si>
  <si>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</si>
  <si>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</si>
  <si>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</si>
  <si>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</si>
  <si>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</si>
  <si>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</si>
  <si>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</si>
  <si>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</si>
  <si>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</si>
  <si>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</si>
  <si>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</si>
  <si>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</si>
  <si>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</si>
  <si>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</si>
  <si>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</si>
  <si>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</si>
  <si>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</si>
  <si>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</si>
  <si>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</si>
  <si>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</si>
  <si>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</si>
  <si>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</si>
  <si>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</si>
  <si>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</si>
  <si>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</si>
  <si>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</si>
  <si>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</si>
  <si>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</si>
  <si>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</si>
  <si>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</si>
  <si>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</si>
  <si>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</si>
  <si>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</si>
  <si>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</si>
  <si>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</si>
  <si>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</si>
  <si>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</si>
  <si>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</si>
  <si>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</si>
  <si>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</si>
  <si>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</si>
  <si>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</si>
  <si>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</si>
  <si>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</si>
  <si>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</si>
  <si>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</si>
  <si>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</si>
  <si>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</si>
  <si>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</si>
  <si>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</si>
  <si>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</si>
  <si>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</si>
  <si>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</si>
  <si>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</si>
  <si>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</si>
  <si>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</si>
  <si>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</si>
  <si>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</si>
  <si>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</si>
  <si>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</si>
  <si>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</si>
  <si>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</si>
  <si>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</si>
  <si>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</si>
  <si>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</si>
  <si>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</si>
  <si>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</si>
  <si>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</si>
  <si>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</si>
  <si>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</si>
  <si>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</si>
  <si>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</si>
  <si>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</si>
  <si>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</si>
  <si>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</si>
  <si>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</si>
  <si>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</si>
  <si>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</si>
  <si>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</si>
  <si>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</si>
  <si>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</si>
  <si>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</si>
  <si>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</si>
  <si>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</si>
  <si>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</si>
  <si>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</si>
  <si>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</si>
  <si>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</si>
  <si>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</si>
  <si>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</si>
  <si>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</si>
  <si>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</si>
  <si>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</si>
  <si>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</si>
  <si>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</si>
  <si>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</si>
  <si>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</si>
  <si>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</si>
  <si>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</si>
  <si>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</si>
  <si>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</si>
  <si>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</si>
  <si>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</si>
  <si>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</si>
  <si>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</si>
  <si>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</si>
  <si>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</si>
  <si>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</si>
  <si>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</si>
  <si>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</si>
  <si>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</si>
  <si>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</si>
  <si>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</si>
  <si>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</si>
  <si>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</si>
  <si>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</si>
  <si>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</si>
  <si>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</si>
  <si>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</si>
  <si>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</si>
  <si>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</si>
  <si>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</si>
  <si>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</si>
  <si>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</si>
  <si>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</si>
  <si>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</si>
  <si>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</si>
  <si>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</si>
  <si>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</si>
  <si>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</si>
  <si>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</si>
  <si>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</si>
  <si>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</si>
  <si>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</si>
  <si>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</si>
  <si>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</si>
  <si>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</si>
  <si>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</si>
  <si>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</si>
  <si>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</si>
  <si>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</si>
  <si>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</si>
  <si>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</si>
  <si>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</si>
  <si>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</si>
  <si>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</si>
  <si>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</si>
  <si>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</si>
  <si>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</si>
  <si>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</si>
  <si>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</si>
  <si>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</si>
  <si>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</si>
  <si>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</si>
  <si>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</si>
  <si>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</si>
  <si>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</si>
  <si>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</si>
  <si>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</si>
  <si>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</si>
  <si>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</si>
  <si>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</si>
  <si>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</si>
  <si>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</si>
  <si>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</si>
  <si>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</si>
  <si>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</si>
  <si>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</si>
  <si>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</si>
  <si>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</si>
  <si>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</si>
  <si>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</si>
  <si>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</si>
  <si>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</si>
  <si>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</si>
  <si>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</si>
  <si>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</si>
  <si>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</si>
  <si>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</si>
  <si>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</si>
  <si>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</si>
  <si>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</si>
  <si>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</si>
  <si>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</si>
  <si>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</si>
  <si>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</si>
  <si>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</si>
  <si>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</si>
  <si>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</si>
  <si>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</si>
  <si>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</si>
  <si>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</si>
  <si>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</si>
  <si>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</si>
  <si>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</si>
  <si>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</si>
  <si>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</si>
  <si>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</si>
  <si>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</si>
  <si>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</si>
  <si>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</si>
  <si>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</si>
  <si>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</si>
  <si>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</si>
  <si>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</si>
  <si>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</si>
  <si>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</si>
  <si>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</si>
  <si>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</si>
  <si>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</si>
  <si>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</si>
  <si>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</si>
  <si>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</si>
  <si>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</si>
  <si>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</si>
  <si>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</si>
  <si>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</si>
  <si>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</si>
  <si>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</si>
  <si>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</si>
  <si>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</si>
  <si>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</si>
  <si>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</si>
  <si>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</si>
  <si>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</si>
  <si>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</si>
  <si>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</si>
  <si>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</si>
  <si>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</si>
  <si>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</si>
  <si>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</si>
  <si>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</si>
  <si>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</si>
  <si>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</si>
  <si>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</si>
  <si>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</si>
  <si>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</si>
  <si>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</si>
  <si>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</si>
  <si>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</si>
  <si>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</si>
  <si>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</si>
  <si>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</si>
  <si>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</si>
  <si>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</si>
  <si>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</si>
  <si>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</si>
  <si>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</si>
  <si>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</si>
  <si>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</si>
  <si>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</si>
  <si>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</si>
  <si>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</si>
  <si>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</si>
  <si>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</si>
  <si>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</si>
  <si>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</si>
  <si>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</si>
  <si>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</si>
  <si>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</si>
  <si>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</si>
  <si>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</si>
  <si>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</si>
  <si>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</si>
  <si>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</si>
  <si>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</si>
  <si>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</si>
  <si>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</si>
  <si>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</si>
  <si>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</si>
  <si>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</si>
  <si>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</si>
  <si>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</si>
  <si>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</si>
  <si>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</si>
  <si>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</si>
  <si>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</si>
  <si>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</si>
  <si>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</si>
  <si>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</si>
  <si>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</si>
  <si>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</si>
  <si>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</si>
  <si>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</si>
  <si>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</si>
  <si>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</si>
  <si>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</si>
  <si>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</si>
  <si>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</si>
  <si>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</si>
  <si>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</si>
  <si>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</si>
  <si>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</si>
  <si>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</si>
  <si>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</si>
  <si>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</si>
  <si>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</si>
  <si>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</si>
  <si>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</si>
  <si>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</si>
  <si>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</si>
  <si>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</si>
  <si>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</si>
  <si>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</si>
  <si>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</si>
  <si>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</si>
  <si>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</si>
  <si>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</si>
  <si>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</si>
  <si>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</si>
  <si>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</si>
  <si>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</si>
  <si>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</si>
  <si>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</si>
  <si>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</si>
  <si>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</si>
  <si>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</si>
  <si>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</si>
  <si>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</si>
  <si>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</si>
  <si>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</si>
  <si>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</si>
  <si>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</si>
  <si>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</si>
  <si>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</si>
  <si>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</si>
  <si>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</si>
  <si>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</si>
  <si>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</si>
  <si>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</si>
  <si>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</si>
  <si>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</si>
  <si>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</si>
  <si>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</si>
  <si>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</si>
  <si>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</si>
  <si>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</si>
  <si>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</si>
  <si>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</si>
  <si>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</si>
  <si>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</si>
  <si>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</si>
  <si>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</si>
  <si>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</si>
  <si>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</si>
  <si>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</si>
  <si>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</si>
  <si>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</si>
  <si>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</si>
  <si>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</si>
  <si>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</si>
  <si>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</si>
  <si>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</si>
  <si>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</si>
  <si>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</si>
  <si>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</si>
  <si>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</si>
  <si>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</si>
  <si>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</si>
  <si>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</si>
  <si>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</si>
  <si>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</si>
  <si>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</si>
  <si>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</si>
  <si>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</si>
  <si>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</si>
  <si>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</si>
  <si>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</si>
  <si>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</si>
  <si>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</si>
  <si>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</si>
  <si>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</si>
  <si>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</si>
  <si>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</si>
  <si>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</si>
  <si>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</si>
  <si>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</si>
  <si>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</si>
  <si>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</si>
  <si>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</si>
  <si>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</si>
  <si>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</si>
  <si>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</si>
  <si>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</si>
  <si>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</si>
  <si>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</si>
  <si>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</si>
  <si>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</si>
  <si>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</si>
  <si>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</si>
  <si>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</si>
  <si>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</si>
  <si>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</si>
  <si>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</si>
  <si>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</si>
  <si>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</si>
  <si>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</si>
  <si>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</si>
  <si>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</si>
  <si>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</si>
  <si>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</si>
  <si>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</si>
  <si>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</si>
  <si>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</si>
  <si>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</si>
  <si>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</si>
  <si>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</si>
  <si>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</si>
  <si>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</si>
  <si>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</si>
  <si>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</si>
  <si>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</si>
  <si>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</si>
  <si>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</si>
  <si>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</si>
  <si>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</si>
  <si>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</si>
  <si>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</si>
  <si>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</si>
  <si>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</si>
  <si>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</si>
  <si>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</si>
  <si>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</si>
  <si>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</si>
  <si>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</si>
  <si>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</si>
  <si>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</si>
  <si>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</si>
  <si>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</si>
  <si>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</si>
  <si>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</si>
  <si>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</si>
  <si>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</si>
  <si>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</si>
  <si>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</si>
  <si>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</si>
  <si>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</si>
  <si>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</si>
  <si>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</si>
  <si>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</si>
  <si>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</si>
  <si>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</si>
  <si>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</si>
  <si>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</si>
  <si>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</si>
  <si>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</si>
  <si>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</si>
  <si>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</si>
  <si>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</si>
  <si>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</si>
  <si>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</si>
  <si>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</si>
  <si>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</si>
  <si>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</si>
  <si>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</si>
  <si>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</si>
  <si>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</si>
  <si>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</si>
  <si>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</si>
  <si>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</si>
  <si>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</si>
  <si>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</si>
  <si>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</si>
  <si>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</si>
  <si>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</si>
  <si>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</si>
  <si>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</si>
  <si>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</si>
  <si>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</si>
  <si>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</si>
  <si>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</si>
  <si>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</si>
  <si>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</si>
  <si>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</si>
  <si>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</si>
  <si>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</si>
  <si>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</si>
  <si>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</si>
  <si>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</si>
  <si>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</si>
  <si>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</si>
  <si>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</si>
  <si>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</si>
  <si>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</si>
  <si>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</si>
  <si>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</si>
  <si>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</si>
  <si>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</si>
  <si>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</si>
  <si>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</si>
  <si>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</si>
  <si>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</si>
  <si>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</si>
  <si>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</si>
  <si>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</si>
  <si>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</si>
  <si>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</si>
  <si>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</si>
  <si>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</si>
  <si>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</si>
  <si>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</si>
  <si>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</si>
  <si>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</si>
  <si>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</si>
  <si>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</si>
  <si>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</si>
  <si>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</si>
  <si>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</si>
  <si>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</si>
  <si>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</si>
  <si>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</si>
  <si>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</si>
  <si>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</si>
  <si>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</si>
  <si>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</si>
  <si>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</si>
  <si>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</si>
  <si>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</si>
  <si>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</si>
  <si>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</si>
  <si>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</si>
  <si>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</si>
  <si>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</si>
  <si>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</si>
  <si>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</si>
  <si>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</si>
  <si>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</si>
  <si>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</si>
  <si>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</si>
  <si>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</si>
  <si>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</si>
  <si>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</si>
  <si>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</si>
  <si>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</si>
  <si>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</si>
  <si>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</si>
  <si>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</si>
  <si>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</si>
  <si>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</si>
  <si>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</si>
  <si>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</si>
  <si>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</si>
  <si>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</si>
  <si>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</si>
  <si>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</si>
  <si>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</si>
  <si>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</si>
  <si>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</si>
  <si>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</si>
  <si>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</si>
  <si>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</si>
  <si>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</si>
  <si>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</si>
  <si>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</si>
  <si>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</si>
  <si>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</si>
  <si>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</si>
  <si>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</si>
  <si>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</si>
  <si>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</si>
  <si>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</si>
  <si>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</si>
  <si>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</si>
  <si>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</si>
  <si>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</si>
  <si>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</si>
  <si>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</si>
  <si>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</si>
  <si>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</si>
  <si>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</si>
  <si>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</si>
  <si>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</si>
  <si>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</si>
  <si>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</si>
  <si>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</si>
  <si>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</si>
  <si>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</si>
  <si>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</si>
  <si>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</si>
  <si>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</si>
  <si>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</si>
  <si>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</si>
  <si>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</si>
  <si>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</si>
  <si>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</si>
  <si>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</si>
  <si>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</si>
  <si>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</si>
  <si>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</si>
  <si>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</si>
  <si>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</si>
  <si>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</si>
  <si>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</si>
  <si>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</si>
  <si>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</si>
  <si>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</si>
  <si>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</si>
  <si>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</si>
  <si>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</si>
  <si>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</si>
  <si>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</si>
  <si>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</si>
  <si>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</si>
  <si>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</si>
  <si>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</si>
  <si>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</si>
  <si>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</si>
  <si>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</si>
  <si>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</si>
  <si>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</si>
  <si>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</si>
  <si>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</si>
  <si>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</si>
  <si>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</si>
  <si>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</si>
  <si>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</si>
  <si>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</si>
  <si>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</si>
  <si>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</si>
  <si>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</si>
  <si>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</si>
  <si>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</si>
  <si>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</si>
  <si>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</si>
  <si>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</si>
  <si>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</si>
  <si>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</si>
  <si>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</si>
  <si>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</si>
  <si>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</si>
  <si>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</si>
  <si>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</si>
  <si>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</si>
  <si>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</si>
  <si>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</si>
  <si>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</si>
  <si>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</si>
  <si>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</si>
  <si>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</si>
  <si>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</si>
  <si>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</si>
  <si>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</si>
  <si>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</si>
  <si>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</si>
  <si>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</si>
  <si>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</si>
  <si>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</si>
  <si>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</si>
  <si>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</si>
  <si>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</si>
  <si>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</si>
  <si>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</si>
  <si>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</si>
  <si>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</si>
  <si>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</si>
  <si>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</si>
  <si>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</si>
  <si>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</si>
  <si>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</si>
  <si>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</si>
  <si>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</si>
  <si>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</si>
  <si>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</si>
  <si>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</si>
  <si>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</si>
  <si>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</si>
  <si>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</si>
  <si>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</si>
  <si>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</si>
  <si>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</si>
  <si>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</si>
  <si>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</si>
  <si>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</si>
  <si>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</si>
  <si>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</si>
  <si>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</si>
  <si>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</si>
  <si>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</si>
  <si>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</si>
  <si>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</si>
  <si>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</si>
  <si>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</si>
  <si>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</si>
  <si>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</si>
  <si>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</si>
  <si>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</si>
  <si>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</si>
  <si>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</si>
  <si>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</si>
  <si>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</si>
  <si>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</si>
  <si>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</si>
  <si>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</si>
  <si>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</si>
  <si>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</si>
  <si>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</si>
  <si>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</si>
  <si>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</si>
  <si>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</si>
  <si>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</si>
  <si>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</si>
  <si>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</si>
  <si>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</si>
  <si>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</si>
  <si>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</si>
  <si>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</si>
  <si>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</si>
  <si>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</si>
  <si>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</si>
  <si>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</si>
  <si>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</si>
  <si>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</si>
  <si>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</si>
  <si>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</si>
  <si>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</si>
  <si>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</si>
  <si>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</si>
  <si>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</si>
  <si>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</si>
  <si>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</si>
  <si>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</si>
  <si>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</si>
  <si>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</si>
  <si>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</si>
  <si>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</si>
  <si>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</si>
  <si>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</si>
  <si>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</si>
  <si>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</si>
  <si>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</si>
  <si>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</si>
  <si>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</si>
  <si>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</si>
  <si>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</si>
  <si>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</si>
  <si>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</si>
  <si>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</si>
  <si>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</si>
  <si>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</si>
  <si>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</si>
  <si>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</si>
  <si>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</si>
  <si>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</si>
  <si>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</si>
  <si>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</si>
  <si>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</si>
  <si>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</si>
  <si>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</si>
  <si>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</si>
  <si>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</si>
  <si>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</si>
  <si>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</si>
  <si>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</si>
  <si>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</si>
  <si>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</si>
  <si>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</si>
  <si>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</si>
  <si>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</si>
  <si>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</si>
  <si>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</si>
  <si>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</si>
  <si>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</si>
  <si>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</si>
  <si>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</si>
  <si>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</si>
  <si>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</si>
  <si>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</si>
  <si>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</si>
  <si>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</si>
  <si>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</si>
  <si>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</si>
  <si>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</si>
  <si>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</si>
  <si>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</si>
  <si>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</si>
  <si>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</si>
  <si>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</si>
  <si>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</si>
  <si>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</si>
  <si>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</si>
  <si>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</si>
  <si>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</si>
  <si>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</si>
  <si>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</si>
  <si>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</si>
  <si>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</si>
  <si>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</si>
  <si>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</si>
  <si>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</si>
  <si>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</si>
  <si>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</si>
  <si>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</si>
  <si>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</si>
  <si>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</si>
  <si>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</si>
  <si>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</si>
  <si>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</si>
  <si>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</si>
  <si>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</si>
  <si>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</si>
  <si>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</si>
  <si>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</si>
  <si>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</si>
  <si>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</si>
  <si>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</si>
  <si>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</si>
  <si>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</si>
  <si>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</si>
  <si>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</si>
  <si>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</si>
  <si>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</si>
  <si>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</si>
  <si>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</si>
  <si>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</si>
  <si>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</si>
  <si>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</si>
  <si>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</si>
  <si>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</si>
  <si>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</si>
  <si>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</si>
  <si>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</si>
  <si>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</si>
  <si>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</si>
  <si>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</si>
  <si>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</si>
  <si>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</si>
  <si>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</si>
  <si>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</si>
  <si>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</si>
  <si>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</si>
  <si>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</si>
  <si>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</si>
  <si>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</si>
  <si>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</si>
  <si>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</si>
  <si>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</si>
  <si>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</si>
  <si>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</si>
  <si>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</si>
  <si>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</si>
  <si>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</si>
  <si>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</si>
  <si>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</si>
  <si>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</si>
  <si>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</si>
  <si>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</si>
  <si>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</si>
  <si>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</si>
  <si>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</si>
  <si>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</si>
  <si>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</si>
  <si>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</si>
  <si>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</si>
  <si>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</si>
  <si>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</si>
  <si>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</si>
  <si>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</si>
  <si>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</si>
  <si>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</si>
  <si>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</si>
  <si>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</si>
  <si>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</si>
  <si>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</si>
  <si>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</si>
  <si>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</si>
  <si>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</si>
  <si>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</si>
  <si>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</si>
  <si>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</si>
  <si>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</si>
  <si>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</si>
  <si>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</si>
  <si>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</si>
  <si>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</si>
  <si>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</si>
  <si>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</si>
  <si>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</si>
  <si>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</si>
  <si>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</si>
  <si>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</si>
  <si>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</si>
  <si>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</si>
  <si>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</si>
  <si>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</si>
  <si>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</si>
  <si>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</si>
  <si>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</si>
  <si>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</si>
  <si>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</si>
  <si>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</si>
  <si>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</si>
  <si>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</si>
  <si>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</si>
  <si>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</si>
  <si>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</si>
  <si>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</si>
  <si>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</si>
  <si>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</si>
  <si>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</si>
  <si>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</si>
  <si>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</si>
  <si>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</si>
  <si>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</si>
  <si>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</si>
  <si>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</si>
  <si>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</si>
  <si>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</si>
  <si>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</si>
  <si>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</si>
  <si>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</si>
  <si>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</si>
  <si>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</si>
  <si>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</si>
  <si>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</si>
  <si>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</si>
  <si>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</si>
  <si>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</si>
  <si>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</si>
  <si>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</si>
  <si>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</si>
  <si>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</si>
  <si>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</si>
  <si>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</si>
  <si>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</si>
  <si>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</si>
  <si>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</si>
  <si>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</si>
  <si>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</si>
  <si>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</si>
  <si>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</si>
  <si>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</si>
  <si>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</si>
  <si>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</si>
  <si>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</si>
  <si>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</si>
  <si>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</si>
  <si>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</si>
  <si>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</si>
  <si>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</si>
  <si>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</si>
  <si>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</si>
  <si>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</si>
  <si>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</si>
  <si>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</si>
  <si>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</si>
  <si>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</si>
  <si>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</si>
  <si>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</si>
  <si>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</si>
  <si>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</si>
  <si>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</si>
  <si>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</si>
  <si>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</si>
  <si>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</si>
  <si>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</si>
  <si>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</si>
  <si>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</si>
  <si>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</si>
  <si>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</si>
  <si>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</si>
  <si>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</si>
  <si>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</si>
  <si>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</si>
  <si>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</si>
  <si>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</si>
  <si>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</si>
  <si>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</si>
  <si>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</si>
  <si>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</si>
  <si>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</si>
  <si>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</si>
  <si>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</si>
  <si>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</si>
  <si>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</si>
  <si>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</si>
  <si>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</si>
  <si>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</si>
  <si>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</si>
  <si>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</si>
  <si>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</si>
  <si>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</si>
  <si>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</si>
  <si>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</si>
  <si>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</si>
  <si>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</si>
  <si>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</si>
  <si>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</si>
  <si>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</si>
  <si>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</si>
  <si>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</si>
  <si>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</si>
  <si>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</si>
  <si>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</si>
  <si>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</si>
  <si>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</si>
  <si>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</si>
  <si>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</si>
  <si>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</si>
  <si>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</si>
  <si>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</si>
  <si>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</si>
  <si>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</si>
  <si>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</si>
  <si>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</si>
  <si>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</si>
  <si>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</si>
  <si>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</si>
  <si>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</si>
  <si>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</si>
  <si>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</si>
  <si>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</si>
  <si>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</si>
  <si>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</si>
  <si>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</si>
  <si>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</si>
  <si>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</si>
  <si>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</si>
  <si>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</si>
  <si>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</si>
  <si>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</si>
  <si>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</si>
  <si>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</si>
  <si>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</si>
  <si>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</si>
  <si>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</si>
  <si>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</si>
  <si>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</si>
  <si>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</si>
  <si>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</si>
  <si>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</si>
  <si>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</si>
  <si>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</si>
  <si>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</si>
  <si>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</si>
  <si>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</si>
  <si>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</si>
  <si>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</si>
  <si>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</si>
  <si>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</si>
  <si>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</si>
  <si>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</si>
  <si>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</si>
  <si>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</si>
  <si>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</si>
  <si>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</si>
  <si>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</si>
  <si>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</si>
  <si>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</si>
  <si>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</si>
  <si>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</si>
  <si>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</si>
  <si>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</si>
  <si>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</si>
  <si>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</si>
  <si>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</si>
  <si>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</si>
  <si>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</si>
  <si>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</si>
  <si>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</si>
  <si>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</si>
  <si>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</si>
  <si>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</si>
  <si>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</si>
  <si>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</si>
  <si>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</si>
  <si>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</si>
  <si>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</si>
  <si>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</si>
  <si>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</si>
  <si>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</si>
  <si>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</si>
  <si>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</si>
  <si>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</si>
  <si>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</si>
  <si>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</si>
  <si>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</si>
  <si>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</si>
  <si>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</si>
  <si>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</si>
  <si>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</si>
  <si>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</si>
  <si>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</si>
  <si>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</si>
  <si>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</si>
  <si>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</si>
  <si>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</si>
  <si>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</si>
  <si>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</si>
  <si>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</si>
  <si>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</si>
  <si>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</si>
  <si>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</si>
  <si>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</si>
  <si>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</si>
  <si>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</si>
  <si>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</si>
  <si>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</si>
  <si>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</si>
  <si>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</si>
  <si>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</si>
  <si>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</si>
  <si>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</si>
  <si>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</si>
  <si>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</si>
  <si>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</si>
  <si>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</si>
  <si>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</si>
  <si>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</si>
  <si>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</si>
  <si>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</si>
  <si>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</si>
  <si>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</si>
  <si>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</si>
  <si>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</si>
  <si>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</si>
  <si>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</si>
  <si>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</si>
  <si>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</si>
  <si>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</si>
  <si>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</si>
  <si>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</si>
  <si>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</si>
  <si>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</si>
  <si>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</si>
  <si>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</si>
  <si>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</si>
  <si>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</si>
  <si>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</si>
  <si>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</si>
  <si>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</si>
  <si>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</si>
  <si>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</si>
  <si>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</si>
  <si>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</si>
  <si>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</si>
  <si>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</si>
  <si>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</si>
  <si>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</si>
  <si>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</si>
  <si>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</si>
  <si>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</si>
  <si>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</si>
  <si>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</si>
  <si>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</si>
  <si>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</si>
  <si>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</si>
  <si>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</si>
  <si>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</si>
  <si>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</si>
  <si>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</si>
  <si>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</si>
  <si>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</si>
  <si>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</si>
  <si>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</si>
  <si>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</si>
  <si>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</si>
  <si>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</si>
  <si>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</si>
  <si>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</si>
  <si>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</si>
  <si>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</si>
  <si>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</si>
  <si>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</si>
  <si>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</si>
  <si>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</si>
  <si>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</si>
  <si>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</si>
  <si>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</si>
  <si>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</si>
  <si>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</si>
  <si>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</si>
  <si>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</si>
  <si>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</si>
  <si>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</si>
  <si>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</si>
  <si>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</si>
  <si>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</si>
  <si>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</si>
  <si>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</si>
  <si>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</si>
  <si>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</si>
  <si>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</si>
  <si>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</si>
  <si>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</si>
  <si>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</si>
  <si>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</si>
  <si>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</si>
  <si>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</si>
  <si>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</si>
  <si>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</si>
  <si>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</si>
  <si>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</si>
  <si>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</si>
  <si>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</si>
  <si>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</si>
  <si>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</si>
  <si>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</si>
  <si>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</si>
  <si>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</si>
  <si>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</si>
  <si>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</si>
  <si>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</si>
  <si>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</si>
  <si>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</si>
  <si>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</si>
  <si>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</si>
  <si>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</si>
  <si>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</si>
  <si>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</si>
  <si>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</si>
  <si>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</si>
  <si>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</si>
  <si>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</si>
  <si>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</si>
  <si>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</si>
  <si>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</si>
  <si>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</si>
  <si>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</si>
  <si>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</si>
  <si>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</si>
  <si>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</si>
  <si>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</si>
  <si>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</si>
  <si>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</si>
  <si>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</si>
  <si>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</si>
  <si>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</si>
  <si>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</si>
  <si>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</si>
  <si>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</si>
  <si>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</si>
  <si>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</si>
  <si>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</si>
  <si>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</si>
  <si>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</si>
  <si>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</si>
  <si>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</si>
  <si>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</si>
  <si>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</si>
  <si>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</si>
  <si>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</si>
  <si>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</si>
  <si>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</si>
  <si>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</si>
  <si>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</si>
  <si>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</si>
  <si>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</si>
  <si>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</si>
  <si>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</si>
  <si>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</si>
  <si>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</si>
  <si>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</si>
  <si>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</si>
  <si>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</si>
  <si>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</si>
  <si>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</si>
  <si>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</si>
  <si>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</si>
  <si>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</si>
  <si>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</si>
  <si>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</si>
  <si>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</si>
  <si>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</si>
  <si>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</si>
  <si>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</si>
  <si>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</si>
  <si>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</si>
  <si>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</si>
  <si>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</si>
  <si>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</si>
  <si>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</si>
  <si>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</si>
  <si>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</si>
  <si>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</si>
  <si>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</si>
  <si>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</si>
  <si>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</si>
  <si>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</si>
  <si>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</si>
  <si>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</si>
  <si>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</si>
  <si>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</si>
  <si>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</si>
  <si>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</si>
  <si>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</si>
  <si>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</si>
  <si>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</si>
  <si>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</si>
  <si>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</si>
  <si>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</si>
  <si>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</si>
  <si>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</si>
  <si>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</si>
  <si>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</si>
  <si>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</si>
  <si>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</si>
  <si>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</si>
  <si>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</si>
  <si>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</si>
  <si>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</si>
  <si>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</si>
  <si>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</si>
  <si>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</si>
  <si>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</si>
  <si>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</si>
  <si>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</si>
  <si>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</si>
  <si>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</si>
  <si>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</si>
  <si>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</si>
  <si>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</si>
  <si>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</si>
  <si>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</si>
  <si>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</si>
  <si>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</si>
  <si>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</si>
  <si>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</si>
  <si>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</si>
  <si>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</si>
  <si>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</si>
  <si>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</si>
  <si>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</si>
  <si>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</si>
  <si>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</si>
  <si>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</si>
  <si>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</si>
  <si>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</si>
  <si>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</si>
  <si>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</si>
  <si>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</si>
  <si>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</si>
  <si>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</si>
  <si>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</si>
  <si>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</si>
  <si>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</si>
  <si>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</si>
  <si>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</si>
  <si>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</si>
  <si>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</si>
  <si>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</si>
  <si>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</si>
  <si>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</si>
  <si>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</si>
  <si>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</si>
  <si>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</si>
  <si>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</si>
  <si>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</si>
  <si>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</si>
  <si>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</si>
  <si>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</si>
  <si>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</si>
  <si>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</si>
  <si>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</si>
  <si>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</si>
  <si>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</si>
  <si>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</si>
  <si>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</si>
  <si>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</si>
  <si>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</si>
  <si>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</si>
  <si>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</si>
  <si>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</si>
  <si>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</si>
  <si>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</si>
  <si>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</si>
  <si>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</si>
  <si>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</si>
  <si>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</si>
  <si>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</si>
  <si>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</si>
  <si>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</si>
  <si>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</si>
  <si>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</si>
  <si>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</si>
  <si>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</si>
  <si>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</si>
  <si>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</si>
  <si>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</si>
  <si>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</si>
  <si>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</si>
  <si>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</si>
  <si>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</si>
  <si>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</si>
  <si>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</si>
  <si>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</si>
  <si>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</si>
  <si>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</si>
  <si>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</si>
  <si>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</si>
  <si>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</si>
  <si>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</si>
  <si>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</si>
  <si>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</si>
  <si>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</si>
  <si>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</si>
  <si>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</si>
  <si>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</si>
  <si>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</si>
  <si>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</si>
  <si>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</si>
  <si>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</si>
  <si>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</si>
  <si>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</si>
  <si>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</si>
  <si>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</si>
  <si>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</si>
  <si>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</si>
  <si>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</si>
  <si>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</si>
  <si>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</si>
  <si>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</si>
  <si>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</si>
  <si>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</si>
  <si>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</si>
  <si>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</si>
  <si>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</si>
  <si>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</si>
  <si>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</si>
  <si>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</si>
  <si>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</si>
  <si>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</si>
  <si>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</si>
  <si>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</si>
  <si>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</si>
  <si>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</si>
  <si>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</si>
  <si>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</si>
  <si>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</si>
  <si>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</si>
  <si>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</si>
  <si>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</si>
  <si>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</si>
  <si>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</si>
  <si>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</si>
  <si>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</si>
  <si>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</si>
  <si>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</si>
  <si>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</si>
  <si>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</si>
  <si>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</si>
  <si>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</si>
  <si>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</si>
  <si>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</si>
  <si>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</si>
  <si>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</si>
  <si>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</si>
  <si>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</si>
  <si>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</si>
  <si>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</si>
  <si>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</si>
  <si>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</si>
  <si>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</si>
  <si>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</si>
  <si>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</si>
  <si>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</si>
  <si>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</si>
  <si>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</si>
  <si>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</si>
  <si>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</si>
  <si>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</si>
  <si>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</si>
  <si>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</si>
  <si>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</si>
  <si>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</si>
  <si>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</si>
  <si>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</si>
  <si>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</si>
  <si>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</si>
  <si>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</si>
  <si>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</si>
  <si>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</si>
  <si>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</si>
  <si>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</si>
  <si>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</si>
  <si>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</si>
  <si>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</si>
  <si>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</si>
  <si>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</si>
  <si>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</si>
  <si>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</si>
  <si>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</si>
  <si>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</si>
  <si>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</si>
  <si>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</si>
  <si>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</si>
  <si>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</si>
  <si>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</si>
  <si>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</si>
  <si>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</si>
  <si>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</si>
  <si>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</si>
  <si>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</si>
  <si>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</si>
  <si>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</si>
  <si>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</si>
  <si>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</si>
  <si>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</si>
  <si>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</si>
  <si>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</si>
  <si>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</si>
  <si>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</si>
  <si>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</si>
  <si>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</si>
  <si>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</si>
  <si>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</si>
  <si>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</si>
  <si>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</si>
  <si>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</si>
  <si>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</si>
  <si>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</si>
  <si>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</si>
  <si>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</si>
  <si>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</si>
  <si>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</si>
  <si>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</si>
  <si>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</si>
  <si>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</si>
  <si>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</si>
  <si>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</si>
  <si>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</si>
  <si>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</si>
  <si>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</si>
  <si>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</si>
  <si>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</si>
  <si>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</si>
  <si>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</si>
  <si>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</si>
  <si>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</si>
  <si>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</si>
  <si>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</si>
  <si>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</si>
  <si>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</si>
  <si>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</si>
  <si>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</si>
  <si>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</si>
  <si>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</si>
  <si>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</si>
  <si>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</si>
  <si>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</si>
  <si>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</si>
  <si>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</si>
  <si>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</si>
  <si>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</si>
  <si>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</si>
  <si>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</si>
  <si>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</si>
  <si>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</si>
  <si>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</si>
  <si>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</si>
  <si>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</si>
  <si>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</si>
  <si>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</si>
  <si>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</si>
  <si>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</si>
  <si>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</si>
  <si>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</si>
  <si>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</si>
  <si>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</si>
  <si>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</si>
  <si>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</si>
  <si>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</si>
  <si>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</si>
  <si>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</si>
  <si>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</si>
  <si>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</si>
  <si>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</si>
  <si>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</si>
  <si>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</si>
  <si>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</si>
  <si>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</si>
  <si>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</si>
  <si>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</si>
  <si>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</si>
  <si>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</si>
  <si>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</si>
  <si>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</si>
  <si>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</si>
  <si>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</si>
  <si>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</si>
  <si>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</si>
  <si>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</si>
  <si>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</si>
  <si>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</si>
  <si>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</si>
  <si>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</si>
  <si>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</si>
  <si>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</si>
  <si>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</si>
  <si>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</si>
  <si>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</si>
  <si>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</si>
  <si>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</si>
  <si>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</si>
  <si>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</si>
  <si>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</si>
  <si>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</si>
  <si>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</si>
  <si>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</si>
  <si>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</si>
  <si>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</si>
  <si>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</si>
  <si>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</si>
  <si>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</si>
  <si>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</si>
  <si>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</si>
  <si>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</si>
  <si>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</si>
  <si>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</si>
  <si>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</si>
  <si>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</si>
  <si>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</si>
  <si>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</si>
  <si>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</si>
  <si>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</si>
  <si>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</si>
  <si>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</si>
  <si>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</si>
  <si>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</si>
  <si>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</si>
  <si>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</si>
  <si>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</si>
  <si>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</si>
  <si>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</si>
  <si>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</si>
  <si>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</si>
  <si>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</si>
  <si>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</si>
  <si>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</si>
  <si>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</si>
  <si>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</si>
  <si>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</si>
  <si>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</si>
  <si>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</si>
  <si>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</si>
  <si>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</si>
  <si>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</si>
  <si>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</si>
  <si>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</si>
  <si>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</si>
  <si>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</si>
  <si>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</si>
  <si>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</si>
  <si>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</si>
  <si>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</si>
  <si>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</si>
  <si>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</si>
  <si>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</si>
  <si>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</si>
  <si>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</si>
  <si>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</si>
  <si>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</si>
  <si>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</si>
  <si>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</si>
  <si>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</si>
  <si>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</si>
  <si>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</si>
  <si>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</si>
  <si>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</si>
  <si>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</si>
  <si>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</si>
  <si>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</si>
  <si>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</si>
  <si>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</si>
  <si>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</si>
  <si>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</si>
  <si>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</si>
  <si>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</si>
  <si>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</si>
  <si>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</si>
  <si>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</si>
  <si>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</si>
  <si>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</si>
  <si>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</si>
  <si>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</si>
  <si>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</si>
  <si>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</si>
  <si>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</si>
  <si>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</si>
  <si>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</si>
  <si>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</si>
  <si>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</si>
  <si>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</si>
  <si>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</si>
  <si>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</si>
  <si>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</si>
  <si>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</si>
  <si>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</si>
  <si>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</si>
  <si>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</si>
  <si>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</si>
  <si>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</si>
  <si>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</si>
  <si>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</si>
  <si>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</si>
  <si>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</si>
  <si>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</si>
  <si>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</si>
  <si>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</si>
  <si>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</si>
  <si>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</si>
  <si>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</si>
  <si>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</si>
  <si>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</si>
  <si>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</si>
  <si>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</si>
  <si>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</si>
  <si>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</si>
  <si>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</si>
  <si>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</si>
  <si>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</si>
  <si>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</si>
  <si>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</si>
  <si>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</si>
  <si>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</si>
  <si>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</si>
  <si>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</si>
  <si>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</si>
  <si>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</si>
  <si>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</si>
  <si>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</si>
  <si>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</si>
  <si>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</si>
  <si>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</si>
  <si>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</si>
  <si>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</si>
  <si>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</si>
  <si>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</si>
  <si>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</si>
  <si>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</si>
  <si>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</si>
  <si>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</si>
  <si>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</si>
  <si>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</si>
  <si>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</si>
  <si>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</si>
  <si>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</si>
  <si>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</si>
  <si>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</si>
  <si>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</si>
  <si>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</si>
  <si>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</si>
  <si>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</si>
  <si>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</si>
  <si>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</si>
  <si>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</si>
  <si>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</si>
  <si>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</si>
  <si>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</si>
  <si>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</si>
  <si>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</si>
  <si>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</si>
  <si>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</si>
  <si>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</si>
  <si>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</si>
  <si>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</si>
  <si>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</si>
  <si>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</si>
  <si>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</si>
  <si>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</si>
  <si>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</si>
  <si>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</si>
  <si>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</si>
  <si>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</si>
  <si>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</si>
  <si>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</si>
  <si>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</si>
  <si>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</si>
  <si>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</si>
  <si>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</si>
  <si>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</si>
  <si>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</si>
  <si>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</si>
  <si>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</si>
  <si>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</si>
  <si>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</si>
  <si>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</si>
  <si>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</si>
  <si>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</si>
  <si>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</si>
  <si>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</si>
  <si>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</si>
  <si>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</si>
  <si>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</si>
  <si>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</si>
  <si>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</si>
  <si>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</si>
  <si>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</si>
  <si>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</si>
  <si>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</si>
  <si>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</si>
  <si>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</si>
  <si>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</si>
  <si>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</si>
  <si>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</si>
  <si>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</si>
  <si>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</si>
  <si>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</si>
  <si>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</si>
  <si>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</si>
  <si>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</si>
  <si>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</si>
  <si>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</si>
  <si>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</si>
  <si>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</si>
  <si>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</si>
  <si>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</si>
  <si>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</si>
  <si>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</si>
  <si>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</si>
  <si>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</si>
  <si>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</si>
  <si>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</si>
  <si>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</si>
  <si>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</si>
  <si>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</si>
  <si>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</si>
  <si>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</si>
  <si>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</si>
  <si>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</si>
  <si>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</si>
  <si>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</si>
  <si>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</si>
  <si>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</si>
  <si>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</si>
  <si>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</si>
  <si>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</si>
  <si>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</si>
  <si>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</si>
  <si>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</si>
  <si>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</si>
  <si>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</si>
  <si>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</si>
  <si>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</si>
  <si>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</si>
  <si>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</si>
  <si>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</si>
  <si>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</si>
  <si>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</si>
  <si>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</si>
  <si>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</si>
  <si>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</si>
  <si>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</si>
  <si>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</si>
  <si>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</si>
  <si>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</si>
  <si>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</si>
  <si>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</si>
  <si>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</si>
  <si>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</si>
  <si>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</si>
  <si>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</si>
  <si>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</si>
  <si>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</si>
  <si>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</si>
  <si>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</si>
  <si>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</si>
  <si>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</si>
  <si>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</si>
  <si>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</si>
  <si>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</si>
  <si>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</si>
  <si>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</si>
  <si>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</si>
  <si>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</si>
  <si>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</si>
  <si>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</si>
  <si>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</si>
  <si>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</si>
  <si>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</si>
  <si>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</si>
  <si>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</si>
  <si>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</si>
  <si>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</si>
  <si>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</si>
  <si>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</si>
  <si>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</si>
  <si>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</si>
  <si>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</si>
  <si>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</si>
  <si>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</si>
  <si>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</si>
  <si>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</si>
  <si>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</si>
  <si>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</si>
  <si>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</si>
  <si>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</si>
  <si>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</si>
  <si>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</si>
  <si>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</si>
  <si>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</si>
  <si>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</si>
  <si>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</si>
  <si>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</si>
  <si>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</si>
  <si>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</si>
  <si>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</si>
  <si>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</si>
  <si>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</si>
  <si>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</si>
  <si>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</si>
  <si>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</si>
  <si>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</si>
  <si>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</si>
  <si>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</si>
  <si>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</si>
  <si>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</si>
  <si>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</si>
  <si>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</si>
  <si>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</si>
  <si>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</si>
  <si>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</si>
  <si>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</si>
  <si>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</si>
  <si>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</si>
  <si>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</si>
  <si>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</si>
  <si>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</si>
  <si>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</si>
  <si>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</si>
  <si>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</si>
  <si>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</si>
  <si>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</si>
  <si>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</si>
  <si>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</si>
  <si>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</si>
  <si>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</si>
  <si>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</si>
  <si>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</si>
  <si>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</si>
  <si>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</si>
  <si>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</si>
  <si>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</si>
  <si>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</si>
  <si>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</si>
  <si>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</si>
  <si>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</si>
  <si>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</si>
  <si>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</si>
  <si>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</si>
  <si>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</si>
  <si>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</si>
  <si>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</si>
  <si>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</si>
  <si>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</si>
  <si>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</si>
  <si>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</si>
  <si>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</si>
  <si>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</si>
  <si>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</si>
  <si>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</si>
  <si>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</si>
  <si>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</si>
  <si>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</si>
  <si>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</si>
  <si>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</si>
  <si>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</si>
  <si>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</si>
  <si>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</si>
  <si>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</si>
  <si>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</si>
  <si>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</si>
  <si>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</si>
  <si>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</si>
  <si>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</si>
  <si>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</si>
  <si>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</si>
  <si>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</si>
  <si>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</si>
  <si>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</si>
  <si>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</si>
  <si>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</si>
  <si>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</si>
  <si>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</si>
  <si>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</si>
  <si>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</si>
  <si>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</si>
  <si>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</si>
  <si>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</si>
  <si>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</si>
  <si>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</si>
  <si>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</si>
  <si>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</si>
  <si>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</si>
  <si>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</si>
  <si>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</si>
  <si>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</si>
  <si>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</si>
  <si>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</si>
  <si>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</si>
  <si>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</si>
  <si>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</si>
  <si>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</si>
  <si>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</si>
  <si>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</si>
  <si>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</si>
  <si>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</si>
  <si>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</si>
  <si>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</si>
  <si>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</si>
  <si>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</si>
  <si>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</si>
  <si>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</si>
  <si>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</si>
  <si>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</si>
  <si>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</si>
  <si>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</si>
  <si>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</si>
  <si>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</si>
  <si>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</si>
  <si>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</si>
  <si>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</si>
  <si>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</si>
  <si>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</si>
  <si>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</si>
  <si>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</si>
  <si>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</si>
  <si>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</si>
  <si>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</si>
  <si>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</si>
  <si>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</si>
  <si>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</si>
  <si>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</si>
  <si>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</si>
  <si>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</si>
  <si>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</si>
  <si>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</si>
  <si>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</si>
  <si>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</si>
  <si>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</si>
  <si>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</si>
  <si>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</si>
  <si>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</si>
  <si>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</si>
  <si>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</si>
  <si>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</si>
  <si>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</si>
  <si>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</si>
  <si>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</si>
  <si>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</si>
  <si>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</si>
  <si>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</si>
  <si>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</si>
  <si>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</si>
  <si>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</si>
  <si>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</si>
  <si>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</si>
  <si>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</si>
  <si>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</si>
  <si>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</si>
  <si>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</si>
  <si>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</si>
  <si>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</si>
  <si>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</si>
  <si>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</si>
  <si>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</si>
  <si>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</si>
  <si>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</si>
  <si>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</si>
  <si>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</si>
  <si>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</si>
  <si>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</si>
  <si>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</si>
  <si>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</si>
  <si>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</si>
  <si>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</si>
  <si>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</si>
  <si>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</si>
  <si>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</si>
  <si>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</si>
  <si>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</si>
  <si>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</si>
  <si>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</si>
  <si>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</si>
  <si>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</si>
  <si>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</si>
  <si>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</si>
  <si>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</si>
  <si>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</si>
  <si>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</si>
  <si>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</si>
  <si>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</si>
  <si>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</si>
  <si>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</si>
  <si>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</si>
  <si>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</si>
  <si>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</si>
  <si>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</si>
  <si>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</si>
  <si>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</si>
  <si>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</si>
  <si>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</si>
  <si>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</si>
  <si>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</si>
  <si>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</si>
  <si>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</si>
  <si>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</si>
  <si>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</si>
  <si>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</si>
  <si>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</si>
  <si>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</si>
  <si>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</si>
  <si>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</si>
  <si>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</si>
  <si>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</si>
  <si>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</si>
  <si>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</si>
  <si>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</si>
  <si>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</si>
  <si>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</si>
  <si>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</si>
  <si>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</si>
  <si>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</si>
  <si>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</si>
  <si>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</si>
  <si>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</si>
  <si>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</si>
  <si>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</si>
  <si>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</si>
  <si>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</si>
  <si>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</si>
  <si>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</si>
  <si>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</si>
  <si>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</si>
  <si>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</si>
  <si>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</si>
  <si>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</si>
  <si>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</si>
  <si>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</si>
  <si>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</si>
  <si>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</si>
  <si>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</si>
  <si>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</si>
  <si>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</si>
  <si>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</si>
  <si>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</si>
  <si>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</si>
  <si>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</si>
  <si>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</si>
  <si>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</si>
  <si>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</si>
  <si>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</si>
  <si>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</si>
  <si>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</si>
  <si>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</si>
  <si>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</si>
  <si>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</si>
  <si>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</si>
  <si>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</si>
  <si>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</si>
  <si>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</si>
  <si>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</si>
  <si>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</si>
  <si>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</si>
  <si>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</si>
  <si>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</si>
  <si>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</si>
  <si>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</si>
  <si>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</si>
  <si>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</si>
  <si>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</si>
  <si>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</si>
  <si>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</si>
  <si>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</si>
  <si>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</si>
  <si>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</si>
  <si>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</si>
  <si>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</si>
  <si>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</si>
  <si>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</si>
  <si>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</si>
  <si>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</si>
  <si>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</si>
  <si>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</si>
  <si>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</si>
  <si>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</si>
  <si>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</si>
  <si>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</si>
  <si>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</si>
  <si>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</si>
  <si>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</si>
  <si>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</si>
  <si>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</si>
  <si>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</si>
  <si>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</si>
  <si>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</si>
  <si>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</si>
  <si>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</si>
  <si>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</si>
  <si>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</si>
  <si>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</si>
  <si>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</si>
  <si>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</si>
  <si>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</si>
  <si>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</si>
  <si>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</si>
  <si>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</si>
  <si>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</si>
  <si>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</si>
  <si>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</si>
  <si>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</si>
  <si>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</si>
  <si>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</si>
  <si>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</si>
  <si>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</si>
  <si>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</si>
  <si>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</si>
  <si>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</si>
  <si>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</si>
  <si>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</si>
  <si>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</si>
  <si>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</si>
  <si>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</si>
  <si>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</si>
  <si>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</si>
  <si>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</si>
  <si>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</si>
  <si>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</si>
  <si>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</si>
  <si>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</si>
  <si>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</si>
  <si>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</si>
  <si>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</si>
  <si>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</si>
  <si>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</si>
  <si>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</si>
  <si>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</si>
  <si>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</si>
  <si>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</si>
  <si>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</si>
  <si>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</si>
  <si>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</si>
  <si>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</si>
  <si>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</si>
  <si>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</si>
  <si>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</si>
  <si>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</si>
  <si>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</si>
  <si>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</si>
  <si>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</si>
  <si>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</si>
  <si>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</si>
  <si>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</si>
  <si>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</si>
  <si>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</si>
  <si>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</si>
  <si>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</si>
  <si>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</si>
  <si>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</si>
  <si>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</si>
  <si>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</si>
  <si>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</si>
  <si>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</si>
  <si>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</si>
  <si>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</si>
  <si>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</si>
  <si>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</si>
  <si>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</si>
  <si>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</si>
  <si>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</si>
  <si>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</si>
  <si>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</si>
  <si>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</si>
  <si>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</si>
  <si>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</si>
  <si>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</si>
  <si>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</si>
  <si>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</si>
  <si>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</si>
  <si>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</si>
  <si>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</si>
  <si>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</si>
  <si>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</si>
  <si>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</si>
  <si>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</si>
  <si>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</si>
  <si>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</si>
  <si>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</si>
  <si>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</si>
  <si>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</si>
  <si>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</si>
  <si>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</si>
  <si>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</si>
  <si>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</si>
  <si>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</si>
  <si>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</si>
  <si>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</si>
  <si>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</si>
  <si>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</si>
  <si>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</si>
  <si>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</si>
  <si>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</si>
  <si>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</si>
  <si>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</si>
  <si>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</si>
  <si>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</si>
  <si>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</si>
  <si>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</si>
  <si>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</si>
  <si>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</si>
  <si>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</si>
  <si>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</si>
  <si>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</si>
  <si>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</si>
  <si>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</si>
  <si>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</si>
  <si>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</si>
  <si>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</si>
  <si>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</si>
  <si>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</si>
  <si>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</si>
  <si>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</si>
  <si>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</si>
  <si>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</si>
  <si>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</si>
  <si>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</si>
  <si>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</si>
  <si>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</si>
  <si>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</si>
  <si>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</si>
  <si>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</si>
  <si>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</si>
  <si>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</si>
  <si>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</si>
  <si>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</si>
  <si>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</si>
  <si>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</si>
  <si>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</si>
  <si>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</si>
  <si>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</si>
  <si>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</si>
  <si>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</si>
  <si>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</si>
  <si>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</si>
  <si>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</si>
  <si>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</si>
  <si>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</si>
  <si>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</si>
  <si>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</si>
  <si>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</si>
  <si>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</si>
  <si>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</si>
  <si>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</si>
  <si>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</si>
  <si>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</si>
  <si>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</si>
  <si>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</si>
  <si>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</si>
  <si>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</si>
  <si>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</si>
  <si>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</si>
  <si>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</si>
  <si>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</si>
  <si>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</si>
  <si>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</si>
  <si>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</si>
  <si>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</si>
  <si>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</si>
  <si>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</si>
  <si>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</si>
  <si>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</si>
  <si>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</si>
  <si>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</si>
  <si>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</si>
  <si>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</si>
  <si>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</si>
  <si>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</si>
  <si>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</si>
  <si>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</si>
  <si>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</si>
  <si>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</si>
  <si>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</si>
  <si>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</si>
  <si>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</si>
  <si>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</si>
  <si>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</si>
  <si>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</si>
  <si>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</si>
  <si>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</si>
  <si>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</si>
  <si>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</si>
  <si>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</si>
  <si>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</si>
  <si>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</si>
  <si>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</si>
  <si>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</si>
  <si>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</si>
  <si>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</si>
  <si>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</si>
  <si>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</si>
  <si>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</si>
  <si>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</si>
  <si>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</si>
  <si>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</si>
  <si>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</si>
  <si>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</si>
  <si>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</si>
  <si>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</si>
  <si>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</si>
  <si>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</si>
  <si>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</si>
  <si>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</si>
  <si>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</si>
  <si>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</si>
  <si>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</si>
  <si>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</si>
  <si>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</si>
  <si>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</si>
  <si>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</si>
  <si>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</si>
  <si>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</si>
  <si>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</si>
  <si>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</si>
  <si>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</si>
  <si>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</si>
  <si>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</si>
  <si>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</si>
  <si>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</si>
  <si>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</si>
  <si>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</si>
  <si>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</si>
  <si>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</si>
  <si>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</si>
  <si>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</si>
  <si>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</si>
  <si>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</si>
  <si>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</si>
  <si>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</si>
  <si>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</si>
  <si>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</si>
  <si>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</si>
  <si>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</si>
  <si>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</si>
  <si>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</si>
  <si>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</si>
  <si>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</si>
  <si>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</si>
  <si>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</si>
  <si>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</si>
  <si>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</si>
  <si>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</si>
  <si>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</si>
  <si>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</si>
  <si>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</si>
  <si>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</si>
  <si>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</si>
  <si>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</si>
  <si>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</si>
  <si>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</si>
  <si>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</si>
  <si>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</si>
  <si>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</si>
  <si>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</si>
  <si>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</si>
  <si>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</si>
  <si>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</si>
  <si>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</si>
  <si>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</si>
  <si>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</si>
  <si>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</si>
  <si>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</si>
  <si>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</si>
  <si>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</si>
  <si>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</si>
  <si>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</si>
  <si>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</si>
  <si>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</si>
  <si>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</si>
  <si>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</si>
  <si>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</si>
  <si>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</si>
  <si>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</si>
  <si>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</si>
  <si>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</si>
  <si>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</si>
  <si>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</si>
  <si>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</si>
  <si>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</si>
  <si>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</si>
  <si>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</si>
  <si>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</si>
  <si>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</si>
  <si>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</si>
  <si>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</si>
  <si>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</si>
  <si>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</si>
  <si>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</si>
  <si>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</si>
  <si>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</si>
  <si>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</si>
  <si>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</si>
  <si>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</si>
  <si>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</si>
  <si>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</si>
  <si>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</si>
  <si>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</si>
  <si>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</si>
  <si>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</si>
  <si>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</si>
  <si>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</si>
  <si>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</si>
  <si>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</si>
  <si>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</si>
  <si>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</si>
  <si>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</si>
  <si>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</si>
  <si>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</si>
  <si>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</si>
  <si>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</si>
  <si>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</si>
  <si>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</si>
  <si>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</si>
  <si>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</si>
  <si>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</si>
  <si>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</si>
  <si>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</si>
  <si>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</si>
  <si>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</si>
  <si>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</si>
  <si>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</si>
  <si>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</si>
  <si>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</si>
  <si>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</si>
  <si>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</si>
  <si>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</si>
  <si>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</si>
  <si>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</si>
  <si>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</si>
  <si>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</si>
  <si>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</si>
  <si>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</si>
  <si>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</si>
  <si>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</si>
  <si>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</si>
  <si>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</si>
  <si>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</si>
  <si>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</si>
  <si>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</si>
  <si>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</si>
  <si>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</si>
  <si>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</si>
  <si>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</si>
  <si>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</si>
  <si>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</si>
  <si>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</si>
  <si>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</si>
  <si>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</si>
  <si>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</si>
  <si>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</si>
  <si>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</si>
  <si>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</si>
  <si>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</si>
  <si>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</si>
  <si>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</si>
  <si>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</si>
  <si>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</si>
  <si>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</si>
  <si>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</si>
  <si>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</si>
  <si>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</si>
  <si>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</si>
  <si>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</si>
  <si>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</si>
  <si>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</si>
  <si>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</si>
  <si>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</si>
  <si>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</si>
  <si>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</si>
  <si>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</si>
  <si>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</si>
  <si>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</si>
  <si>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</si>
  <si>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</si>
  <si>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</si>
  <si>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</si>
  <si>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</si>
  <si>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</si>
  <si>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</si>
  <si>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</si>
  <si>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</si>
  <si>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</si>
  <si>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</si>
  <si>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</si>
  <si>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</si>
  <si>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</si>
  <si>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</si>
  <si>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</si>
  <si>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</si>
  <si>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</si>
  <si>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</si>
  <si>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</si>
  <si>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</si>
  <si>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</si>
  <si>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</si>
  <si>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</si>
  <si>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</si>
  <si>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</si>
  <si>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</si>
  <si>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</si>
  <si>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</si>
  <si>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</si>
  <si>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</si>
  <si>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</si>
  <si>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</si>
  <si>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</si>
  <si>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</si>
  <si>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</si>
  <si>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</si>
  <si>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</si>
  <si>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</si>
  <si>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</si>
  <si>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</si>
  <si>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</si>
  <si>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</si>
  <si>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</si>
  <si>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</si>
  <si>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</si>
  <si>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</si>
  <si>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</si>
  <si>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</si>
  <si>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</si>
  <si>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</si>
  <si>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</si>
  <si>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</si>
  <si>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</si>
  <si>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</si>
  <si>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</si>
  <si>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</si>
  <si>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</si>
  <si>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</si>
  <si>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</si>
  <si>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</si>
  <si>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</si>
  <si>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</si>
  <si>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</si>
  <si>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</si>
  <si>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</si>
  <si>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</si>
  <si>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</si>
  <si>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</si>
  <si>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</si>
  <si>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</si>
  <si>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</si>
  <si>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</si>
  <si>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</si>
  <si>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</si>
  <si>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</si>
  <si>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</si>
  <si>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</si>
  <si>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</si>
  <si>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</si>
  <si>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</si>
  <si>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</si>
  <si>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</si>
  <si>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</si>
  <si>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</si>
  <si>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</si>
  <si>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</si>
  <si>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</si>
  <si>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</si>
  <si>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</si>
  <si>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</si>
  <si>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</si>
  <si>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</si>
  <si>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</si>
  <si>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</si>
  <si>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</si>
  <si>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</si>
  <si>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</si>
  <si>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</si>
  <si>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</si>
  <si>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</si>
  <si>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</si>
  <si>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</si>
  <si>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</si>
  <si>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</si>
  <si>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</si>
  <si>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</si>
  <si>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</si>
  <si>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</si>
  <si>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</si>
  <si>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</si>
  <si>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</si>
  <si>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</si>
  <si>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</si>
  <si>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</si>
  <si>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</si>
  <si>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</si>
  <si>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</si>
  <si>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</si>
  <si>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</si>
  <si>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</si>
  <si>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</si>
  <si>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</si>
  <si>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</si>
  <si>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</si>
  <si>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</si>
  <si>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</si>
  <si>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</si>
  <si>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</si>
  <si>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</si>
  <si>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</si>
  <si>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</si>
  <si>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</si>
  <si>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</si>
  <si>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</si>
  <si>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</si>
  <si>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</si>
  <si>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</si>
  <si>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</si>
  <si>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</si>
  <si>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</si>
  <si>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</si>
  <si>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</si>
  <si>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</si>
  <si>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</si>
  <si>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</si>
  <si>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</si>
  <si>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</si>
  <si>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</si>
  <si>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</si>
  <si>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</si>
  <si>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</si>
  <si>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</si>
  <si>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</si>
  <si>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</si>
  <si>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</si>
  <si>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</si>
  <si>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</si>
  <si>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</si>
  <si>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</si>
  <si>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</si>
  <si>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</si>
  <si>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</si>
  <si>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</si>
  <si>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</si>
  <si>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</si>
  <si>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</si>
  <si>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</si>
  <si>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</si>
  <si>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</si>
  <si>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</si>
  <si>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</si>
  <si>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</si>
  <si>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</si>
  <si>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</si>
  <si>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</si>
  <si>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</si>
  <si>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</si>
  <si>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</si>
  <si>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</si>
  <si>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</si>
  <si>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</si>
  <si>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</si>
  <si>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</si>
  <si>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</si>
  <si>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</si>
  <si>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</si>
  <si>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</si>
  <si>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</si>
  <si>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</si>
  <si>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</si>
  <si>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</si>
  <si>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</si>
  <si>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</si>
  <si>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</si>
  <si>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</si>
  <si>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</si>
  <si>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</si>
  <si>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</si>
  <si>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</si>
  <si>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</si>
  <si>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</si>
  <si>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</si>
  <si>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</si>
  <si>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</si>
  <si>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</si>
  <si>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</si>
  <si>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</si>
  <si>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</si>
  <si>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</si>
  <si>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</si>
  <si>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</si>
  <si>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</si>
  <si>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</si>
  <si>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</si>
  <si>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</si>
  <si>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</si>
  <si>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</si>
  <si>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</si>
  <si>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</si>
  <si>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</si>
  <si>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</si>
  <si>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</si>
  <si>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</si>
  <si>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</si>
  <si>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</si>
  <si>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</si>
  <si>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</si>
  <si>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</si>
  <si>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</si>
  <si>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</si>
  <si>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</si>
  <si>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</si>
  <si>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</si>
  <si>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</si>
  <si>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</si>
  <si>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</si>
  <si>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</si>
  <si>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</si>
  <si>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</si>
  <si>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</si>
  <si>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</si>
  <si>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</si>
  <si>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</si>
  <si>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</si>
  <si>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</si>
  <si>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</si>
  <si>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</si>
  <si>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</si>
  <si>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</si>
  <si>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</si>
  <si>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</si>
  <si>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</si>
  <si>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</si>
  <si>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</si>
  <si>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</si>
  <si>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</si>
  <si>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</si>
  <si>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</si>
  <si>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</si>
  <si>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</si>
  <si>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</si>
  <si>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</si>
  <si>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</si>
  <si>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</si>
  <si>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</si>
  <si>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</si>
  <si>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</si>
  <si>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</si>
  <si>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</si>
  <si>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</si>
  <si>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</si>
  <si>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</si>
  <si>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</si>
  <si>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</si>
  <si>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</si>
  <si>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</si>
  <si>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</si>
  <si>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</si>
  <si>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</si>
  <si>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</si>
  <si>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</si>
  <si>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</si>
  <si>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</si>
  <si>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</si>
  <si>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</si>
  <si>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</si>
  <si>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</si>
  <si>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</si>
  <si>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</si>
  <si>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</si>
  <si>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</si>
  <si>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</si>
  <si>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</si>
  <si>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</si>
  <si>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</si>
  <si>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</si>
  <si>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</si>
  <si>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</si>
  <si>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</si>
  <si>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</si>
  <si>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</si>
  <si>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</si>
  <si>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</si>
  <si>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</si>
  <si>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</si>
  <si>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</si>
  <si>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</si>
  <si>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</si>
  <si>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</si>
  <si>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</si>
  <si>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</si>
  <si>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</si>
  <si>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</si>
  <si>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</si>
  <si>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</si>
  <si>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</si>
  <si>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</si>
  <si>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</si>
  <si>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</si>
  <si>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</si>
  <si>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</si>
  <si>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</si>
  <si>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</si>
  <si>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</si>
  <si>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</si>
  <si>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</si>
  <si>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</si>
  <si>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</si>
  <si>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</si>
  <si>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</si>
  <si>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</si>
  <si>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</si>
  <si>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</si>
  <si>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</si>
  <si>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</si>
  <si>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</si>
  <si>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</si>
  <si>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</si>
  <si>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</si>
  <si>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</si>
  <si>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</si>
  <si>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</si>
  <si>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</si>
  <si>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</si>
  <si>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</si>
  <si>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</si>
  <si>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</si>
  <si>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</si>
  <si>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</si>
  <si>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</si>
  <si>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</si>
  <si>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</si>
  <si>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</si>
  <si>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</si>
  <si>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</si>
  <si>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</si>
  <si>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</si>
  <si>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</si>
  <si>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</si>
  <si>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</si>
  <si>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</si>
  <si>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</si>
  <si>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</si>
  <si>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</si>
  <si>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</si>
  <si>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</si>
  <si>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</si>
  <si>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</si>
  <si>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</si>
  <si>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</si>
  <si>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</si>
  <si>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</si>
  <si>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</si>
  <si>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</si>
  <si>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</si>
  <si>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</si>
  <si>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</si>
  <si>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</si>
  <si>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</si>
  <si>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</si>
  <si>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</si>
  <si>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</si>
  <si>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</si>
  <si>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</si>
  <si>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</si>
  <si>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</si>
  <si>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</si>
  <si>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</si>
  <si>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</si>
  <si>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</si>
  <si>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</si>
  <si>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</si>
  <si>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</si>
  <si>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</si>
  <si>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</si>
  <si>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</si>
  <si>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</si>
  <si>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</si>
  <si>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</si>
  <si>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</si>
  <si>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</si>
  <si>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</si>
  <si>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</si>
  <si>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</si>
  <si>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</si>
  <si>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</si>
  <si>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</si>
  <si>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</si>
  <si>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</si>
  <si>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</si>
  <si>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</si>
  <si>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</si>
  <si>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</si>
  <si>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</si>
  <si>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</si>
  <si>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</si>
  <si>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</si>
  <si>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</si>
  <si>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</si>
  <si>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</si>
  <si>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</si>
  <si>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</si>
  <si>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</si>
  <si>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</si>
  <si>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</si>
  <si>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</si>
  <si>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</si>
  <si>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</si>
  <si>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</si>
  <si>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</si>
  <si>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</si>
  <si>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</si>
  <si>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</si>
  <si>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</si>
  <si>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</si>
  <si>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</si>
  <si>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</si>
  <si>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</si>
  <si>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</si>
  <si>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</si>
  <si>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</si>
  <si>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</si>
  <si>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</si>
  <si>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</si>
  <si>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</si>
  <si>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</si>
  <si>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</si>
  <si>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</si>
  <si>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</si>
  <si>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</si>
  <si>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</si>
  <si>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</si>
  <si>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</si>
  <si>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</si>
  <si>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</si>
  <si>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</si>
  <si>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</si>
  <si>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</si>
  <si>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</si>
  <si>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</si>
  <si>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</si>
  <si>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</si>
  <si>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</si>
  <si>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</si>
  <si>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</si>
  <si>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</si>
  <si>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</si>
  <si>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</si>
  <si>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</si>
  <si>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</si>
  <si>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</si>
  <si>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</si>
  <si>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</si>
  <si>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</si>
  <si>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</si>
  <si>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</si>
  <si>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</si>
  <si>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</si>
  <si>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</si>
  <si>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</si>
  <si>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</si>
  <si>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</si>
  <si>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</si>
  <si>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</si>
  <si>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</si>
  <si>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</si>
  <si>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</si>
  <si>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</si>
  <si>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</si>
  <si>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</si>
  <si>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</si>
  <si>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</si>
  <si>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</si>
  <si>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</si>
  <si>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</si>
  <si>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</si>
  <si>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</si>
  <si>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</si>
  <si>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</si>
  <si>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</si>
  <si>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</si>
  <si>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</si>
  <si>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</si>
  <si>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</si>
  <si>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</si>
  <si>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</si>
  <si>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</si>
  <si>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</si>
  <si>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</si>
  <si>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</si>
  <si>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</si>
  <si>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</si>
  <si>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</si>
  <si>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</si>
  <si>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</si>
  <si>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</si>
  <si>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</si>
  <si>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</si>
  <si>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</si>
  <si>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</si>
  <si>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</si>
  <si>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</si>
  <si>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</si>
  <si>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</si>
  <si>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</si>
  <si>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</si>
  <si>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</si>
  <si>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</si>
  <si>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</si>
  <si>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</si>
  <si>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</si>
  <si>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</si>
  <si>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</si>
  <si>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</si>
  <si>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</si>
  <si>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</si>
  <si>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</si>
  <si>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</si>
  <si>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</si>
  <si>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</si>
  <si>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</si>
  <si>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</si>
  <si>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</si>
  <si>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</si>
  <si>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</si>
  <si>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</si>
  <si>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</si>
  <si>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</si>
  <si>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</si>
  <si>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</si>
  <si>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</si>
  <si>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</si>
  <si>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</si>
  <si>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</si>
  <si>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</si>
  <si>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</si>
  <si>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</si>
  <si>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</si>
  <si>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</si>
  <si>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</si>
  <si>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</si>
  <si>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</si>
  <si>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</si>
  <si>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</si>
  <si>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</si>
  <si>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</si>
  <si>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</si>
  <si>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</si>
  <si>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</si>
  <si>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</si>
  <si>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</si>
  <si>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</si>
  <si>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</si>
  <si>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</si>
  <si>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</si>
  <si>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</si>
  <si>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</si>
  <si>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</si>
  <si>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</si>
  <si>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</si>
  <si>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</si>
  <si>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</si>
  <si>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</si>
  <si>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</si>
  <si>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</si>
  <si>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</si>
  <si>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</si>
  <si>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</si>
  <si>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</si>
  <si>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</si>
  <si>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</si>
  <si>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</si>
  <si>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</si>
  <si>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</si>
  <si>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</si>
  <si>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</si>
  <si>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</si>
  <si>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</si>
  <si>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</si>
  <si>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</si>
  <si>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</si>
  <si>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</si>
  <si>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</si>
  <si>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</si>
  <si>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</si>
  <si>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</si>
  <si>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</si>
  <si>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</si>
  <si>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</si>
  <si>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</si>
  <si>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</si>
  <si>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</si>
  <si>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</si>
  <si>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</si>
  <si>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</si>
  <si>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</si>
  <si>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</si>
  <si>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</si>
  <si>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</si>
  <si>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</si>
  <si>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</si>
  <si>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</si>
  <si>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</si>
  <si>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</si>
  <si>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</si>
  <si>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</si>
  <si>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</si>
  <si>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</si>
  <si>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</si>
  <si>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</si>
  <si>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</si>
  <si>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</si>
  <si>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</si>
  <si>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</si>
  <si>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</si>
  <si>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</si>
  <si>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</si>
  <si>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</si>
  <si>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</si>
  <si>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</si>
  <si>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</si>
  <si>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</si>
  <si>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</si>
  <si>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</si>
  <si>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</si>
  <si>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</si>
  <si>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</si>
  <si>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</si>
  <si>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</si>
  <si>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</si>
  <si>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</si>
  <si>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</si>
  <si>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</si>
  <si>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</si>
  <si>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</si>
  <si>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</si>
  <si>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</si>
  <si>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</si>
  <si>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</si>
  <si>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</si>
  <si>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</si>
  <si>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</si>
  <si>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</si>
  <si>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</si>
  <si>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</si>
  <si>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</si>
  <si>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</si>
  <si>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</si>
  <si>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</si>
  <si>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</si>
  <si>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</si>
  <si>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</si>
  <si>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</si>
  <si>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</si>
  <si>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</si>
  <si>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</si>
  <si>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</si>
  <si>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</si>
  <si>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</si>
  <si>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</si>
  <si>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</si>
  <si>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</si>
  <si>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</si>
  <si>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</si>
  <si>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</si>
  <si>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</si>
  <si>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</si>
  <si>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</si>
  <si>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</si>
  <si>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</si>
  <si>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</si>
  <si>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</si>
  <si>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</si>
  <si>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</si>
  <si>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</si>
  <si>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</si>
  <si>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</si>
  <si>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</si>
  <si>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</si>
  <si>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</si>
  <si>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</si>
  <si>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</si>
  <si>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</si>
  <si>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</si>
  <si>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</si>
  <si>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</si>
  <si>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</si>
  <si>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</si>
  <si>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</si>
  <si>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</si>
  <si>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</si>
  <si>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</si>
  <si>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</si>
  <si>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</si>
  <si>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</si>
  <si>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</si>
  <si>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</si>
  <si>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</si>
  <si>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</si>
  <si>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</si>
  <si>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</si>
  <si>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</si>
  <si>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</si>
  <si>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</si>
  <si>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</si>
  <si>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</si>
  <si>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</si>
  <si>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</si>
  <si>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</si>
  <si>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</si>
  <si>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</si>
  <si>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</si>
  <si>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</si>
  <si>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</si>
  <si>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</si>
  <si>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</si>
  <si>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</si>
  <si>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</si>
  <si>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</si>
  <si>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</si>
  <si>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</si>
  <si>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</si>
  <si>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</si>
  <si>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</si>
  <si>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</si>
  <si>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</si>
  <si>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</si>
  <si>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</si>
  <si>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</si>
  <si>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</si>
  <si>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</si>
  <si>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</si>
  <si>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</si>
  <si>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</si>
  <si>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</si>
  <si>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</si>
  <si>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</si>
  <si>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</si>
  <si>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</si>
  <si>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</si>
  <si>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</si>
  <si>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</si>
  <si>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</si>
  <si>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</si>
  <si>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</si>
  <si>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</si>
  <si>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</si>
  <si>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</si>
  <si>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</si>
  <si>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</si>
  <si>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</si>
  <si>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</si>
  <si>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</si>
  <si>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</si>
  <si>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</si>
  <si>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</si>
  <si>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</si>
  <si>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</si>
  <si>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</si>
  <si>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</si>
  <si>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</si>
  <si>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</si>
  <si>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</si>
  <si>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</si>
  <si>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</si>
  <si>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</si>
  <si>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</si>
  <si>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</si>
  <si>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</si>
  <si>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</si>
  <si>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</si>
  <si>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</si>
  <si>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</si>
  <si>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</si>
  <si>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</si>
  <si>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</si>
  <si>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</si>
  <si>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</si>
  <si>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</si>
  <si>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</si>
  <si>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</si>
  <si>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</si>
  <si>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</si>
  <si>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</si>
  <si>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</si>
  <si>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</si>
  <si>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</si>
  <si>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</si>
  <si>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</si>
  <si>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</si>
  <si>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</si>
  <si>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</si>
  <si>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</si>
  <si>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</si>
  <si>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</si>
  <si>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</si>
  <si>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</si>
  <si>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</si>
  <si>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</si>
  <si>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</si>
  <si>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</si>
  <si>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</si>
  <si>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</si>
  <si>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</si>
  <si>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</si>
  <si>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</si>
  <si>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</si>
  <si>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</si>
  <si>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</si>
  <si>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</si>
  <si>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</si>
  <si>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</si>
  <si>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</si>
  <si>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</si>
  <si>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</si>
  <si>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</si>
  <si>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</si>
  <si>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</si>
  <si>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</si>
  <si>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</si>
  <si>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</si>
  <si>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</si>
  <si>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</si>
  <si>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</si>
  <si>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</si>
  <si>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</si>
  <si>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</si>
  <si>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</si>
  <si>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</si>
  <si>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</si>
  <si>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</si>
  <si>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</si>
  <si>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</si>
  <si>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</si>
  <si>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</si>
  <si>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</si>
  <si>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</si>
  <si>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</si>
  <si>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</si>
  <si>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</si>
  <si>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</si>
  <si>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</si>
  <si>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</si>
  <si>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</si>
  <si>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</si>
  <si>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</si>
  <si>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</si>
  <si>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</si>
  <si>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</si>
  <si>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</si>
  <si>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</si>
  <si>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</si>
  <si>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</si>
  <si>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</si>
  <si>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</si>
  <si>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</si>
  <si>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</si>
  <si>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</si>
  <si>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</si>
  <si>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</si>
  <si>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</si>
  <si>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</si>
  <si>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</si>
  <si>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</si>
  <si>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</si>
  <si>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</si>
  <si>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</si>
  <si>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</si>
  <si>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</si>
  <si>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</si>
  <si>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</si>
  <si>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</si>
  <si>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</si>
  <si>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</si>
  <si>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</si>
  <si>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</si>
  <si>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</si>
  <si>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</si>
  <si>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</si>
  <si>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</si>
  <si>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</si>
  <si>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</si>
  <si>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</si>
  <si>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</si>
  <si>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</si>
  <si>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</si>
  <si>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</si>
  <si>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</si>
  <si>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</si>
  <si>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</si>
  <si>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</si>
  <si>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</si>
  <si>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</si>
  <si>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</si>
  <si>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</si>
  <si>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</si>
  <si>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</si>
  <si>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</si>
  <si>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</si>
  <si>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</si>
  <si>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</si>
  <si>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</si>
  <si>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</si>
  <si>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</si>
  <si>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</si>
  <si>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</si>
  <si>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</si>
  <si>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</si>
  <si>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</si>
  <si>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</si>
  <si>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</si>
  <si>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</si>
  <si>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</si>
  <si>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</si>
  <si>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</si>
  <si>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</si>
  <si>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</si>
  <si>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</si>
  <si>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</si>
  <si>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</si>
  <si>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</si>
  <si>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</si>
  <si>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</si>
  <si>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</si>
  <si>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</si>
  <si>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</si>
  <si>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</si>
  <si>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</si>
  <si>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</si>
  <si>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</si>
  <si>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</si>
  <si>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</si>
  <si>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</si>
  <si>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</si>
  <si>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</si>
  <si>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</si>
  <si>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</si>
  <si>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</si>
  <si>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</si>
  <si>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</si>
  <si>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</si>
  <si>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</si>
  <si>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</si>
  <si>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</si>
  <si>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</si>
  <si>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</si>
  <si>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</si>
  <si>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</si>
  <si>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</si>
  <si>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</si>
  <si>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</si>
  <si>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</si>
  <si>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</si>
  <si>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</si>
  <si>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</si>
  <si>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</si>
  <si>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</si>
  <si>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</si>
  <si>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</si>
  <si>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</si>
  <si>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</si>
  <si>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</si>
  <si>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</si>
  <si>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</si>
  <si>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</si>
  <si>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</si>
  <si>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</si>
  <si>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</si>
  <si>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</si>
  <si>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</si>
  <si>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</si>
  <si>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</si>
  <si>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</si>
  <si>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</si>
  <si>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</si>
  <si>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</si>
  <si>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</si>
  <si>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</si>
  <si>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</si>
  <si>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</si>
  <si>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</si>
  <si>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</si>
  <si>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</si>
  <si>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</si>
  <si>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</si>
  <si>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</si>
  <si>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</si>
  <si>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</si>
  <si>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</si>
  <si>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</si>
  <si>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</si>
  <si>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</si>
  <si>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</si>
  <si>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</si>
  <si>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</si>
  <si>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</si>
  <si>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</si>
  <si>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</si>
  <si>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</si>
  <si>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</si>
  <si>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</si>
  <si>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</si>
  <si>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</si>
  <si>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</si>
  <si>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</si>
  <si>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</si>
  <si>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</si>
  <si>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</si>
  <si>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</si>
  <si>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</si>
  <si>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</si>
  <si>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</si>
  <si>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</si>
  <si>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</si>
  <si>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</si>
  <si>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</si>
  <si>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</si>
  <si>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</si>
  <si>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</si>
  <si>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</si>
  <si>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</si>
  <si>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</si>
  <si>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</si>
  <si>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</si>
  <si>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</si>
  <si>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</si>
  <si>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</si>
  <si>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</si>
  <si>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</si>
  <si>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</si>
  <si>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</si>
  <si>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</si>
  <si>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</si>
  <si>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</si>
  <si>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</si>
  <si>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</si>
  <si>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</si>
  <si>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</si>
  <si>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</si>
  <si>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</si>
  <si>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</si>
  <si>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</si>
  <si>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</si>
  <si>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</si>
  <si>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</si>
  <si>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</si>
  <si>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</si>
  <si>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</si>
  <si>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</si>
  <si>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</si>
  <si>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</si>
  <si>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</si>
  <si>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</si>
  <si>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</si>
  <si>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</si>
  <si>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</si>
  <si>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</si>
  <si>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</si>
  <si>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</si>
  <si>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</si>
  <si>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</si>
  <si>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</si>
  <si>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</si>
  <si>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</si>
  <si>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</si>
  <si>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</si>
  <si>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</si>
  <si>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</si>
  <si>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</si>
  <si>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</si>
  <si>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</si>
  <si>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</si>
  <si>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</si>
  <si>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</si>
  <si>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</si>
  <si>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</si>
  <si>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</si>
  <si>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</si>
  <si>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</si>
  <si>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</si>
  <si>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</si>
  <si>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</si>
  <si>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</si>
  <si>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</si>
  <si>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</si>
  <si>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</si>
  <si>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</si>
  <si>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</si>
  <si>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</si>
  <si>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</si>
  <si>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</si>
  <si>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</si>
  <si>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</si>
  <si>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</si>
  <si>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</si>
  <si>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</si>
  <si>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</si>
  <si>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</si>
  <si>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</si>
  <si>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</si>
  <si>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</si>
  <si>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</si>
  <si>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</si>
  <si>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</si>
  <si>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</si>
  <si>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</si>
  <si>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</si>
  <si>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</si>
  <si>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</si>
  <si>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</si>
  <si>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</si>
  <si>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</si>
  <si>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</si>
  <si>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</si>
  <si>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</si>
  <si>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</si>
  <si>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</si>
  <si>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</si>
  <si>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</si>
  <si>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</si>
  <si>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</si>
  <si>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</si>
  <si>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</si>
  <si>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</si>
  <si>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</si>
  <si>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</si>
  <si>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</si>
  <si>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</si>
  <si>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</si>
  <si>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</si>
  <si>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</si>
  <si>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</si>
  <si>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</si>
  <si>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</si>
  <si>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</si>
  <si>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</si>
  <si>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</si>
  <si>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</si>
  <si>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</si>
  <si>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</si>
  <si>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</si>
  <si>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</si>
  <si>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</si>
  <si>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</si>
  <si>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</si>
  <si>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</si>
  <si>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</si>
  <si>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</si>
  <si>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</si>
  <si>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</si>
  <si>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</si>
  <si>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</si>
  <si>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</si>
  <si>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</si>
  <si>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</si>
  <si>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</si>
  <si>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</si>
  <si>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</si>
  <si>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</si>
  <si>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</si>
  <si>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</si>
  <si>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</si>
  <si>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</si>
  <si>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</si>
  <si>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</si>
  <si>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</si>
  <si>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</si>
  <si>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</si>
  <si>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</si>
  <si>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</si>
  <si>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</si>
  <si>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</si>
  <si>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</si>
  <si>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</si>
  <si>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</si>
  <si>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</si>
  <si>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</si>
  <si>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</si>
  <si>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</si>
  <si>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</si>
  <si>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</si>
  <si>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</si>
  <si>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</si>
  <si>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</si>
  <si>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</si>
  <si>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</si>
  <si>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</si>
  <si>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</si>
  <si>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</si>
  <si>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</si>
  <si>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</si>
  <si>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</si>
  <si>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</si>
  <si>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</si>
  <si>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</si>
  <si>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</si>
  <si>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</si>
  <si>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</si>
  <si>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</si>
  <si>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</si>
  <si>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</si>
  <si>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</si>
  <si>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</si>
  <si>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</si>
  <si>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</si>
  <si>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</si>
  <si>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</si>
  <si>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</si>
  <si>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</si>
  <si>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</si>
  <si>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</si>
  <si>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</si>
  <si>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</si>
  <si>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</si>
  <si>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</si>
  <si>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</si>
  <si>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</si>
  <si>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</si>
  <si>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</si>
  <si>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</si>
  <si>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</si>
  <si>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</si>
  <si>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</si>
  <si>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</si>
  <si>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</si>
  <si>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</si>
  <si>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</si>
  <si>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</si>
  <si>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</si>
  <si>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</si>
  <si>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</si>
  <si>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</si>
  <si>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</si>
  <si>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</si>
  <si>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</si>
  <si>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</si>
  <si>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</si>
  <si>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</si>
  <si>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</si>
  <si>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</si>
  <si>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</si>
  <si>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</si>
  <si>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</si>
  <si>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</si>
  <si>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</si>
  <si>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</si>
  <si>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</si>
  <si>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</si>
  <si>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</si>
  <si>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</si>
  <si>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</si>
  <si>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</si>
  <si>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</si>
  <si>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</si>
  <si>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</si>
  <si>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</si>
  <si>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</si>
  <si>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</si>
  <si>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</si>
  <si>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</si>
  <si>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</si>
  <si>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</si>
  <si>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</si>
  <si>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</si>
  <si>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</si>
  <si>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</si>
  <si>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</si>
  <si>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</si>
  <si>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</si>
  <si>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</si>
  <si>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</si>
  <si>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</si>
  <si>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</si>
  <si>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</si>
  <si>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</si>
  <si>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</si>
  <si>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</si>
  <si>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</si>
  <si>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</si>
  <si>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</si>
  <si>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</si>
  <si>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</si>
  <si>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</si>
  <si>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</si>
  <si>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</si>
  <si>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</si>
  <si>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</si>
  <si>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</si>
  <si>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</si>
  <si>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</si>
  <si>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</si>
  <si>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</si>
  <si>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</si>
  <si>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</si>
  <si>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</si>
  <si>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</si>
  <si>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</si>
  <si>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</si>
  <si>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</si>
  <si>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</si>
  <si>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</si>
  <si>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</si>
  <si>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</si>
  <si>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</si>
  <si>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</si>
  <si>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</si>
  <si>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</si>
  <si>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</si>
  <si>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</si>
  <si>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</si>
  <si>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</si>
  <si>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</si>
  <si>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</si>
  <si>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</si>
  <si>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</si>
  <si>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</si>
  <si>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</si>
  <si>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</si>
  <si>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</si>
  <si>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</si>
  <si>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</si>
  <si>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</si>
  <si>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</si>
  <si>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</si>
  <si>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</si>
  <si>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</si>
  <si>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</si>
  <si>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</si>
  <si>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</si>
  <si>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</si>
  <si>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</si>
  <si>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</si>
  <si>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</si>
  <si>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</si>
  <si>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</si>
  <si>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</si>
  <si>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</si>
  <si>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</si>
  <si>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</si>
  <si>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</si>
  <si>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</si>
  <si>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</si>
  <si>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</si>
  <si>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</si>
  <si>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</si>
  <si>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</si>
  <si>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</si>
  <si>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</si>
  <si>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</si>
  <si>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</si>
  <si>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</si>
  <si>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</si>
  <si>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</si>
  <si>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</si>
  <si>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</si>
  <si>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</si>
  <si>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</si>
  <si>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</si>
  <si>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</si>
  <si>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</si>
  <si>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</si>
  <si>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</si>
  <si>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</si>
  <si>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</si>
  <si>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</si>
  <si>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</si>
  <si>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</si>
  <si>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</si>
  <si>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</si>
  <si>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</si>
  <si>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</si>
  <si>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</si>
  <si>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</si>
  <si>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</si>
  <si>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</si>
  <si>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</si>
  <si>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</si>
  <si>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</si>
  <si>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</si>
  <si>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</si>
  <si>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</si>
  <si>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</si>
  <si>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</si>
  <si>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</si>
  <si>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</si>
  <si>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</si>
  <si>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</si>
  <si>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</si>
  <si>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</si>
  <si>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</si>
  <si>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</si>
  <si>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</si>
  <si>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</si>
  <si>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</si>
  <si>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</si>
  <si>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</si>
  <si>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</si>
  <si>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</si>
  <si>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</si>
  <si>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</si>
  <si>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</si>
  <si>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</si>
  <si>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</si>
  <si>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</si>
  <si>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</si>
  <si>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</si>
  <si>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</si>
  <si>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</si>
  <si>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</si>
  <si>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</si>
  <si>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</si>
  <si>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</si>
  <si>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</si>
  <si>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</si>
  <si>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</si>
  <si>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</si>
  <si>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</si>
  <si>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</si>
  <si>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</si>
  <si>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</si>
  <si>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</si>
  <si>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</si>
  <si>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</si>
  <si>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</si>
  <si>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</si>
  <si>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</si>
  <si>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</si>
  <si>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</si>
  <si>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</si>
  <si>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</si>
  <si>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</si>
  <si>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</si>
  <si>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</si>
  <si>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</si>
  <si>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</si>
  <si>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</si>
  <si>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</si>
  <si>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</si>
  <si>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</si>
  <si>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</si>
  <si>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</si>
  <si>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</si>
  <si>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</si>
  <si>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</si>
  <si>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</si>
  <si>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</si>
  <si>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</si>
  <si>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</si>
  <si>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</si>
  <si>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</si>
  <si>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</si>
  <si>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</si>
  <si>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</si>
  <si>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</si>
  <si>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</si>
  <si>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</si>
  <si>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</si>
  <si>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</si>
  <si>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</si>
  <si>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</si>
  <si>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</si>
  <si>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</si>
  <si>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</si>
  <si>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</si>
  <si>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</si>
  <si>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</si>
  <si>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</si>
  <si>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</si>
  <si>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</si>
  <si>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</si>
  <si>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</si>
  <si>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</si>
  <si>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</si>
  <si>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</si>
  <si>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</si>
  <si>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</si>
  <si>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</si>
  <si>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</si>
  <si>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</si>
  <si>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</si>
  <si>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</si>
  <si>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</si>
  <si>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</si>
  <si>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</si>
  <si>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</si>
  <si>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</si>
  <si>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</si>
  <si>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</si>
  <si>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</si>
  <si>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</si>
  <si>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</si>
  <si>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</si>
  <si>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</si>
  <si>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</si>
  <si>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</si>
  <si>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</si>
  <si>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</si>
  <si>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</si>
  <si>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</si>
  <si>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</si>
  <si>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</si>
  <si>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</si>
  <si>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</si>
  <si>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</si>
  <si>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</si>
  <si>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</si>
  <si>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</si>
  <si>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</si>
  <si>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</si>
  <si>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</si>
  <si>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</si>
  <si>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</si>
  <si>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</si>
  <si>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</si>
  <si>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</si>
  <si>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</si>
  <si>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</si>
  <si>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</si>
  <si>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</si>
  <si>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</si>
  <si>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</si>
  <si>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</si>
  <si>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</si>
  <si>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</si>
  <si>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</si>
  <si>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</si>
  <si>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</si>
  <si>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</si>
  <si>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</si>
  <si>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</si>
  <si>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</si>
  <si>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</si>
  <si>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</si>
  <si>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</si>
  <si>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</si>
  <si>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</si>
  <si>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</si>
  <si>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</si>
  <si>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</si>
  <si>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</si>
  <si>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</si>
  <si>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</si>
  <si>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</si>
  <si>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</si>
  <si>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</si>
  <si>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</si>
  <si>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</si>
  <si>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</si>
  <si>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</si>
  <si>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</si>
  <si>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</si>
  <si>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</si>
  <si>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</si>
  <si>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</si>
  <si>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</si>
  <si>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</si>
  <si>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</si>
  <si>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</si>
  <si>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</si>
  <si>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</si>
  <si>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</si>
  <si>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</si>
  <si>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</si>
  <si>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</si>
  <si>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</si>
  <si>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</si>
  <si>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</si>
  <si>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</si>
  <si>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</si>
  <si>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</si>
  <si>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</si>
  <si>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</si>
  <si>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</si>
  <si>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</si>
  <si>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</si>
  <si>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</si>
  <si>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</si>
  <si>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</si>
  <si>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</si>
  <si>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</si>
  <si>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</si>
  <si>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</si>
  <si>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</si>
  <si>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</si>
  <si>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</si>
  <si>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</si>
  <si>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</si>
  <si>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</si>
  <si>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</si>
  <si>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</si>
  <si>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</si>
  <si>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</si>
  <si>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</si>
  <si>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</si>
  <si>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</si>
  <si>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</si>
  <si>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</si>
  <si>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</si>
  <si>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</si>
  <si>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</si>
  <si>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</si>
  <si>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</si>
  <si>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</si>
  <si>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</si>
  <si>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</si>
  <si>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</si>
  <si>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</si>
  <si>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</si>
  <si>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</si>
  <si>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</si>
  <si>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</si>
  <si>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</si>
  <si>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</si>
  <si>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</si>
  <si>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</si>
  <si>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</si>
  <si>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</si>
  <si>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</si>
  <si>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</si>
  <si>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</si>
  <si>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</si>
  <si>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</si>
  <si>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</si>
  <si>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</si>
  <si>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</si>
  <si>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</si>
  <si>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</si>
  <si>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</si>
  <si>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</si>
  <si>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</si>
  <si>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</si>
  <si>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</si>
  <si>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</si>
  <si>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</si>
  <si>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</si>
  <si>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</si>
  <si>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</si>
  <si>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</si>
  <si>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</si>
  <si>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</si>
  <si>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</si>
  <si>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</si>
  <si>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</si>
  <si>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</si>
  <si>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</si>
  <si>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</si>
  <si>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</si>
  <si>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</si>
  <si>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</si>
  <si>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</si>
  <si>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</si>
  <si>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</si>
  <si>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</si>
  <si>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</si>
  <si>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</si>
  <si>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</si>
  <si>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</si>
  <si>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</si>
  <si>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</si>
  <si>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</si>
  <si>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</si>
  <si>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</si>
  <si>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</si>
  <si>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</si>
  <si>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</si>
  <si>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</si>
  <si>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</si>
  <si>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</si>
  <si>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</si>
  <si>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</si>
  <si>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</si>
  <si>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</si>
  <si>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</si>
  <si>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</si>
  <si>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</si>
  <si>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</si>
  <si>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</si>
  <si>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</si>
  <si>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</si>
  <si>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</si>
  <si>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</si>
  <si>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</si>
  <si>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</si>
  <si>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</si>
  <si>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</si>
  <si>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</si>
  <si>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</si>
  <si>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</si>
  <si>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</si>
  <si>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</si>
  <si>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</si>
  <si>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</si>
  <si>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</si>
  <si>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</si>
  <si>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</si>
  <si>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</si>
  <si>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</si>
  <si>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</si>
  <si>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</si>
  <si>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</si>
  <si>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</si>
  <si>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</si>
  <si>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</si>
  <si>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</si>
  <si>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</si>
  <si>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</si>
  <si>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</si>
  <si>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</si>
  <si>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</si>
  <si>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</si>
  <si>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</si>
  <si>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</si>
  <si>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</si>
  <si>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</si>
  <si>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</si>
  <si>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</si>
  <si>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</si>
  <si>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</si>
  <si>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</si>
  <si>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</si>
  <si>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</si>
  <si>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</si>
  <si>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</si>
  <si>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</si>
  <si>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</si>
  <si>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</si>
  <si>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</si>
  <si>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</si>
  <si>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</si>
  <si>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</si>
  <si>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</si>
  <si>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</si>
  <si>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</si>
  <si>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</si>
  <si>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</si>
  <si>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</si>
  <si>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</si>
  <si>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</si>
  <si>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</si>
  <si>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</si>
  <si>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</si>
  <si>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</si>
  <si>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</si>
  <si>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</si>
  <si>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</si>
  <si>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</si>
  <si>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</si>
  <si>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</si>
  <si>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</si>
  <si>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</si>
  <si>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</si>
  <si>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</si>
  <si>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</si>
  <si>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</si>
  <si>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</si>
  <si>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</si>
  <si>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</si>
  <si>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</si>
  <si>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</si>
  <si>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</si>
  <si>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</si>
  <si>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</si>
  <si>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</si>
  <si>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</si>
  <si>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</si>
  <si>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</si>
  <si>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</si>
  <si>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</si>
  <si>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</si>
  <si>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</si>
  <si>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</si>
  <si>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</si>
  <si>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</si>
  <si>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</si>
  <si>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</si>
  <si>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</si>
  <si>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</si>
  <si>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</si>
  <si>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</si>
  <si>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</si>
  <si>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</si>
  <si>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</si>
  <si>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</si>
  <si>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</si>
  <si>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</si>
  <si>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</si>
  <si>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</si>
  <si>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</si>
  <si>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</si>
  <si>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</si>
  <si>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</si>
  <si>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</si>
  <si>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</si>
  <si>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</si>
  <si>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</si>
  <si>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</si>
  <si>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</si>
  <si>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</si>
  <si>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</si>
  <si>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</si>
  <si>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</si>
  <si>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</si>
  <si>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</si>
  <si>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</si>
  <si>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</si>
  <si>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</si>
  <si>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</si>
  <si>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</si>
  <si>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</si>
  <si>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</si>
  <si>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</si>
  <si>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</si>
  <si>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</si>
  <si>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</si>
  <si>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</si>
  <si>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</si>
  <si>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</si>
  <si>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</si>
  <si>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</si>
  <si>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</si>
  <si>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</si>
  <si>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</si>
  <si>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</si>
  <si>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</si>
  <si>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</si>
  <si>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</si>
  <si>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</si>
  <si>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</si>
  <si>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</si>
  <si>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</si>
  <si>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</si>
  <si>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</si>
  <si>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</si>
  <si>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</si>
  <si>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</si>
  <si>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</si>
  <si>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</si>
  <si>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</si>
  <si>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</si>
  <si>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</si>
  <si>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</si>
  <si>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</si>
  <si>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</si>
  <si>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</si>
  <si>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</si>
  <si>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</si>
  <si>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</si>
  <si>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</si>
  <si>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</si>
  <si>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</si>
  <si>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</si>
  <si>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</si>
  <si>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</si>
  <si>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</si>
  <si>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</si>
  <si>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</si>
  <si>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</si>
  <si>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</si>
  <si>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</si>
  <si>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</si>
  <si>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</si>
  <si>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</si>
  <si>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</si>
  <si>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</si>
  <si>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</si>
  <si>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</si>
  <si>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</si>
  <si>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</si>
  <si>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</si>
  <si>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</si>
  <si>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</si>
  <si>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</si>
  <si>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</si>
  <si>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</si>
  <si>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</si>
  <si>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</si>
  <si>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</si>
  <si>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</si>
  <si>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</si>
  <si>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</si>
  <si>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</si>
  <si>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</si>
  <si>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</si>
  <si>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</si>
  <si>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</si>
  <si>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</si>
  <si>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</si>
  <si>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</si>
  <si>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</si>
  <si>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</si>
  <si>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</si>
  <si>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</si>
  <si>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</si>
  <si>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</si>
  <si>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</si>
  <si>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</si>
  <si>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</si>
  <si>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</si>
  <si>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</si>
  <si>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</si>
  <si>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</si>
  <si>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</si>
  <si>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</si>
  <si>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</si>
  <si>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</si>
  <si>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</si>
  <si>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</si>
  <si>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</si>
  <si>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</si>
  <si>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</si>
  <si>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</si>
  <si>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</si>
  <si>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</si>
  <si>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</si>
  <si>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</si>
  <si>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</si>
  <si>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</si>
  <si>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</si>
  <si>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</si>
  <si>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</si>
  <si>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</si>
  <si>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</si>
  <si>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</si>
  <si>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</si>
  <si>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</si>
  <si>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</si>
  <si>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</si>
  <si>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</si>
  <si>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</si>
  <si>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</si>
  <si>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</si>
  <si>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</si>
  <si>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</si>
  <si>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</si>
  <si>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</si>
  <si>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</si>
  <si>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</si>
  <si>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</si>
  <si>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</si>
  <si>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</si>
  <si>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</si>
  <si>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</si>
  <si>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</si>
  <si>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</si>
  <si>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</si>
  <si>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</si>
  <si>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</si>
  <si>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</si>
  <si>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</si>
  <si>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</si>
  <si>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</si>
  <si>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</si>
  <si>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</si>
  <si>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</si>
  <si>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</si>
  <si>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</si>
  <si>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</si>
  <si>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</si>
  <si>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</si>
  <si>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</si>
  <si>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</si>
  <si>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</si>
  <si>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</si>
  <si>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</si>
  <si>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</si>
  <si>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</si>
  <si>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</si>
  <si>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</si>
  <si>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</si>
  <si>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</si>
  <si>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</si>
  <si>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</si>
  <si>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</si>
  <si>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</si>
  <si>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</si>
  <si>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</si>
  <si>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</si>
  <si>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</si>
  <si>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</si>
  <si>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</si>
  <si>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</si>
  <si>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</si>
  <si>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</si>
  <si>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</si>
  <si>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</si>
  <si>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</si>
  <si>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</si>
  <si>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</si>
  <si>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</si>
  <si>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</si>
  <si>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</si>
  <si>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</si>
  <si>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</si>
  <si>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</si>
  <si>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</si>
  <si>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</si>
  <si>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</si>
  <si>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</si>
  <si>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</si>
  <si>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</si>
  <si>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</si>
  <si>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</si>
  <si>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</si>
  <si>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</si>
  <si>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</si>
  <si>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</si>
  <si>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</si>
  <si>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</si>
  <si>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</si>
  <si>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</si>
  <si>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</si>
  <si>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</si>
  <si>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</si>
  <si>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</si>
  <si>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</si>
  <si>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</si>
  <si>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</si>
  <si>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</si>
  <si>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</si>
  <si>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</si>
  <si>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</si>
  <si>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</si>
  <si>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</si>
  <si>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</si>
  <si>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</si>
  <si>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</si>
  <si>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</si>
  <si>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</si>
  <si>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</si>
  <si>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</si>
  <si>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</si>
  <si>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</si>
  <si>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</si>
  <si>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</si>
  <si>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</si>
  <si>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</si>
  <si>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</si>
  <si>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</si>
  <si>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</si>
  <si>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</si>
  <si>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</si>
  <si>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</si>
  <si>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</si>
  <si>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</si>
  <si>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</si>
  <si>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</si>
  <si>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</si>
  <si>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</si>
  <si>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</si>
  <si>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</si>
  <si>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</si>
  <si>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</si>
  <si>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</si>
  <si>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</si>
  <si>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</si>
  <si>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</si>
  <si>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</si>
  <si>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</si>
  <si>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</si>
  <si>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</si>
  <si>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</si>
  <si>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</si>
  <si>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</si>
  <si>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</si>
  <si>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</si>
  <si>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</si>
  <si>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</si>
  <si>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</si>
  <si>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</si>
  <si>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</si>
  <si>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</si>
  <si>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</si>
  <si>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</si>
  <si>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</si>
  <si>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</si>
  <si>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</si>
  <si>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</si>
  <si>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</si>
  <si>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</si>
  <si>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</si>
  <si>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</si>
  <si>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</si>
  <si>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</si>
  <si>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</si>
  <si>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</si>
  <si>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</si>
  <si>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</si>
  <si>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</si>
  <si>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</si>
  <si>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</si>
  <si>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</si>
  <si>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</si>
  <si>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</si>
  <si>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</si>
  <si>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</si>
  <si>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</si>
  <si>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</si>
  <si>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</si>
  <si>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</si>
  <si>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</si>
  <si>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</si>
  <si>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</si>
  <si>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</si>
  <si>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</si>
  <si>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</si>
  <si>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</si>
  <si>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</si>
  <si>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</si>
  <si>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</si>
  <si>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</si>
  <si>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</si>
  <si>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</si>
  <si>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</si>
  <si>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</si>
  <si>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</si>
  <si>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</si>
  <si>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</si>
  <si>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</si>
  <si>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</si>
  <si>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</si>
  <si>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</si>
  <si>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</si>
  <si>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</si>
  <si>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</si>
  <si>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</si>
  <si>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</si>
  <si>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</si>
  <si>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</si>
  <si>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</si>
  <si>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</si>
  <si>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</si>
  <si>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</si>
  <si>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</si>
  <si>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</si>
  <si>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</si>
  <si>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</si>
  <si>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</si>
  <si>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</si>
  <si>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</si>
  <si>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</si>
  <si>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</si>
  <si>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</si>
  <si>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</si>
  <si>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</si>
  <si>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</si>
  <si>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</si>
  <si>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</si>
  <si>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</si>
  <si>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</si>
  <si>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</si>
  <si>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</si>
  <si>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</si>
  <si>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</si>
  <si>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</si>
  <si>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</si>
  <si>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</si>
  <si>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</si>
  <si>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</si>
  <si>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</si>
  <si>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</si>
  <si>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</si>
  <si>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</si>
  <si>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</si>
  <si>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</si>
  <si>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</si>
  <si>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</si>
  <si>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</si>
  <si>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</si>
  <si>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</si>
  <si>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</si>
  <si>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</si>
  <si>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</si>
  <si>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</si>
  <si>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</si>
  <si>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</si>
  <si>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</si>
  <si>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</si>
  <si>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</si>
  <si>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</si>
  <si>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</si>
  <si>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</si>
  <si>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</si>
  <si>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</si>
  <si>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</si>
  <si>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</si>
  <si>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</si>
  <si>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</si>
  <si>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</si>
  <si>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</si>
  <si>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</si>
  <si>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</si>
  <si>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</si>
  <si>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</si>
  <si>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</si>
  <si>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</si>
  <si>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</si>
  <si>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</si>
  <si>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</si>
  <si>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</si>
  <si>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</si>
  <si>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</si>
  <si>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</si>
  <si>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</si>
  <si>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</si>
  <si>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</si>
  <si>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</si>
  <si>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</si>
  <si>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</si>
  <si>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</si>
  <si>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</si>
  <si>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</si>
  <si>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</si>
  <si>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</si>
  <si>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</si>
  <si>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</si>
  <si>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</si>
  <si>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</si>
  <si>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</si>
  <si>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</si>
  <si>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</si>
  <si>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</si>
  <si>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</si>
  <si>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</si>
  <si>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</si>
  <si>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</si>
  <si>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</si>
  <si>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</si>
  <si>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</si>
  <si>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</si>
  <si>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</si>
  <si>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</si>
  <si>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</si>
  <si>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</si>
  <si>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</si>
  <si>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</si>
  <si>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</si>
  <si>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</si>
  <si>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</si>
  <si>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</si>
  <si>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</si>
  <si>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</si>
  <si>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</si>
  <si>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</si>
  <si>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</si>
  <si>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</si>
  <si>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</si>
  <si>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</si>
  <si>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</si>
  <si>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</si>
  <si>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</si>
  <si>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</si>
  <si>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</si>
  <si>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</si>
  <si>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</si>
  <si>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</si>
  <si>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</si>
  <si>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</si>
  <si>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</si>
  <si>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</si>
  <si>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</si>
  <si>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</si>
  <si>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</si>
  <si>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</si>
  <si>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</si>
  <si>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</si>
  <si>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</si>
  <si>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</si>
  <si>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</si>
  <si>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</si>
  <si>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</si>
  <si>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</si>
  <si>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</si>
  <si>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</si>
  <si>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</si>
  <si>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</si>
  <si>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</si>
  <si>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</si>
  <si>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</si>
  <si>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</si>
  <si>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</si>
  <si>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</si>
  <si>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</si>
  <si>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</si>
  <si>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</si>
  <si>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</si>
  <si>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</si>
  <si>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</si>
  <si>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</si>
  <si>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</si>
  <si>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</si>
  <si>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</si>
  <si>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</si>
  <si>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</si>
  <si>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</si>
  <si>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</si>
  <si>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</si>
  <si>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</si>
  <si>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</si>
  <si>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</si>
  <si>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</si>
  <si>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</si>
  <si>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</si>
  <si>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</si>
  <si>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</si>
  <si>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</si>
  <si>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</si>
  <si>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</si>
  <si>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</si>
  <si>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</si>
  <si>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</si>
  <si>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</si>
  <si>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</si>
  <si>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</si>
  <si>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</si>
  <si>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</si>
  <si>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</si>
  <si>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</si>
  <si>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</si>
  <si>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</si>
  <si>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</si>
  <si>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</si>
  <si>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</si>
  <si>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</si>
  <si>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</si>
  <si>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</si>
  <si>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</si>
  <si>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</si>
  <si>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</si>
  <si>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</si>
  <si>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</si>
  <si>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</si>
  <si>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</si>
  <si>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</si>
  <si>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</si>
  <si>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</si>
  <si>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</si>
  <si>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</si>
  <si>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</si>
  <si>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</si>
  <si>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</si>
  <si>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</si>
  <si>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</si>
  <si>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</si>
  <si>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</si>
  <si>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</si>
  <si>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</si>
  <si>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</si>
  <si>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</si>
  <si>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</si>
  <si>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</si>
  <si>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</si>
  <si>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</si>
  <si>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</si>
  <si>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</si>
  <si>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</si>
  <si>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</si>
  <si>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</si>
  <si>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</si>
  <si>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</si>
  <si>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</si>
  <si>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</si>
  <si>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</si>
  <si>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</si>
  <si>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</si>
  <si>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</si>
  <si>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</si>
  <si>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</si>
  <si>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</si>
  <si>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</si>
  <si>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</si>
  <si>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</si>
  <si>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</si>
  <si>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</si>
  <si>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</si>
  <si>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</si>
  <si>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</si>
  <si>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</si>
  <si>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</si>
  <si>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</si>
  <si>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</si>
  <si>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</si>
  <si>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</si>
  <si>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</si>
  <si>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</si>
  <si>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</si>
  <si>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</si>
  <si>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</si>
  <si>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</si>
  <si>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</si>
  <si>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</si>
  <si>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</si>
  <si>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</si>
  <si>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</si>
  <si>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</si>
  <si>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</si>
  <si>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</si>
  <si>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</si>
  <si>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</si>
  <si>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</si>
  <si>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</si>
  <si>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</si>
  <si>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</si>
  <si>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</si>
  <si>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</si>
  <si>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</si>
  <si>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</si>
  <si>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</si>
  <si>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</si>
  <si>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</si>
  <si>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</si>
  <si>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</si>
  <si>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</si>
  <si>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</si>
  <si>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</si>
  <si>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</si>
  <si>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</si>
  <si>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</si>
  <si>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</si>
  <si>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</si>
  <si>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</si>
  <si>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</si>
  <si>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</si>
  <si>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</si>
  <si>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</si>
  <si>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</si>
  <si>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</si>
  <si>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</si>
  <si>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</si>
  <si>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</si>
  <si>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</si>
  <si>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</si>
  <si>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</si>
  <si>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</si>
  <si>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</si>
  <si>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</si>
  <si>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</si>
  <si>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</si>
  <si>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</si>
  <si>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</si>
  <si>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</si>
  <si>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</si>
  <si>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</si>
  <si>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</si>
  <si>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</si>
  <si>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</si>
  <si>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</si>
  <si>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</si>
  <si>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</si>
  <si>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</si>
  <si>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</si>
  <si>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</si>
  <si>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</si>
  <si>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</si>
  <si>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</si>
  <si>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</si>
  <si>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</si>
  <si>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</si>
  <si>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</si>
  <si>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</si>
  <si>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</si>
  <si>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</si>
  <si>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</si>
  <si>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</si>
  <si>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</si>
  <si>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</si>
  <si>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</si>
  <si>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</si>
  <si>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</si>
  <si>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</si>
  <si>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</si>
  <si>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</si>
  <si>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</si>
  <si>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</si>
  <si>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</si>
  <si>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</si>
  <si>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</si>
  <si>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</si>
  <si>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</si>
  <si>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</si>
  <si>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</si>
  <si>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</si>
  <si>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</si>
  <si>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</si>
  <si>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</si>
  <si>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</si>
  <si>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</si>
  <si>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</si>
  <si>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</si>
  <si>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</si>
  <si>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</si>
  <si>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</si>
  <si>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</si>
  <si>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</si>
  <si>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</si>
  <si>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</si>
  <si>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</si>
  <si>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</si>
  <si>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</si>
  <si>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</si>
  <si>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</si>
  <si>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</si>
  <si>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</si>
  <si>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</si>
  <si>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</si>
  <si>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</si>
  <si>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</si>
  <si>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</si>
  <si>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</si>
  <si>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</si>
  <si>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</si>
  <si>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</si>
  <si>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</si>
  <si>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</si>
  <si>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</si>
  <si>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</si>
  <si>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</si>
  <si>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</si>
  <si>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</si>
  <si>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</si>
  <si>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</si>
  <si>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</si>
  <si>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</si>
  <si>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</si>
  <si>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</si>
  <si>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</si>
  <si>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</si>
  <si>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</si>
  <si>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</si>
  <si>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</si>
  <si>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</si>
  <si>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</si>
  <si>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</si>
  <si>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</si>
  <si>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</si>
  <si>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</si>
  <si>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</si>
  <si>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</si>
  <si>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</si>
  <si>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</si>
  <si>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</si>
  <si>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</si>
  <si>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</si>
  <si>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</si>
  <si>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</si>
  <si>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</si>
  <si>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</si>
  <si>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</si>
  <si>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</si>
  <si>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</si>
  <si>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</si>
  <si>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</si>
  <si>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</si>
  <si>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</si>
  <si>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</si>
  <si>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</si>
  <si>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</si>
  <si>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</si>
  <si>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</si>
  <si>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</si>
  <si>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</si>
  <si>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</si>
  <si>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</si>
  <si>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</si>
  <si>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</si>
  <si>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</si>
  <si>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</si>
  <si>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</si>
  <si>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</si>
  <si>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</si>
  <si>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</si>
  <si>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</si>
  <si>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</si>
  <si>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</si>
  <si>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</si>
  <si>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</si>
  <si>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</si>
  <si>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</si>
  <si>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</si>
  <si>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</si>
  <si>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</si>
  <si>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</si>
  <si>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</si>
  <si>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</si>
  <si>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</si>
  <si>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</si>
  <si>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</si>
  <si>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</si>
  <si>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</si>
  <si>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</si>
  <si>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</si>
  <si>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</si>
  <si>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</si>
  <si>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</si>
  <si>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</si>
  <si>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</si>
  <si>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</si>
  <si>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</si>
  <si>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</si>
  <si>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</si>
  <si>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</si>
  <si>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</si>
  <si>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</si>
  <si>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</si>
  <si>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</si>
  <si>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</si>
  <si>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</si>
  <si>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</si>
  <si>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</si>
  <si>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</si>
  <si>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</si>
  <si>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</si>
  <si>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</si>
  <si>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</si>
  <si>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</si>
  <si>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</si>
  <si>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</si>
  <si>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</si>
  <si>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</si>
  <si>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</si>
  <si>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</si>
  <si>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</si>
  <si>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</si>
  <si>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</si>
  <si>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</si>
  <si>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</si>
  <si>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</si>
  <si>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</si>
  <si>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</si>
  <si>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</si>
  <si>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</si>
  <si>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</si>
  <si>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</si>
  <si>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</si>
  <si>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</si>
  <si>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</si>
  <si>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</si>
  <si>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</si>
  <si>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</si>
  <si>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</si>
  <si>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</si>
  <si>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</si>
  <si>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</si>
  <si>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</si>
  <si>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</si>
  <si>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</si>
  <si>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</si>
  <si>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</si>
  <si>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</si>
  <si>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</si>
  <si>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</si>
  <si>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</si>
  <si>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</si>
  <si>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</si>
  <si>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</si>
  <si>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</si>
  <si>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</si>
  <si>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</si>
  <si>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</si>
  <si>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</si>
  <si>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</si>
  <si>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</si>
  <si>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</si>
  <si>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</si>
  <si>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</si>
  <si>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</si>
  <si>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</si>
  <si>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</si>
  <si>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</si>
  <si>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</si>
  <si>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</si>
  <si>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</si>
  <si>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</si>
  <si>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</si>
  <si>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</si>
  <si>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</si>
  <si>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</si>
  <si>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</si>
  <si>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</si>
  <si>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</si>
  <si>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</si>
  <si>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</si>
  <si>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</si>
  <si>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</si>
  <si>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</si>
  <si>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</si>
  <si>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</si>
  <si>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</si>
  <si>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</si>
  <si>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</si>
  <si>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</si>
  <si>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</si>
  <si>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</si>
  <si>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</si>
  <si>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</si>
  <si>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</si>
  <si>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</si>
  <si>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</si>
  <si>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</si>
  <si>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</si>
  <si>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</si>
  <si>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</si>
  <si>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</si>
  <si>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</si>
  <si>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</si>
  <si>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</si>
  <si>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</si>
  <si>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</si>
  <si>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</si>
  <si>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</si>
  <si>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</si>
  <si>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</si>
  <si>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</si>
  <si>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</si>
  <si>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</si>
  <si>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</si>
  <si>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</si>
  <si>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</si>
  <si>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</si>
  <si>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</si>
  <si>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</si>
  <si>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</si>
  <si>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</si>
  <si>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</si>
  <si>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</si>
  <si>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</si>
  <si>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</si>
  <si>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</si>
  <si>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</si>
  <si>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</si>
  <si>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</si>
  <si>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</si>
  <si>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</si>
  <si>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</si>
  <si>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</si>
  <si>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</si>
  <si>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</si>
  <si>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</si>
  <si>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</si>
  <si>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</si>
  <si>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</si>
  <si>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</si>
  <si>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</si>
  <si>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</si>
  <si>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</si>
  <si>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</si>
  <si>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</si>
  <si>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</si>
  <si>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</si>
  <si>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</si>
  <si>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</si>
  <si>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</si>
  <si>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</si>
  <si>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</si>
  <si>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</si>
  <si>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</si>
  <si>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</si>
  <si>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</si>
  <si>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</si>
  <si>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</si>
  <si>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</si>
  <si>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</si>
  <si>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</si>
  <si>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</si>
  <si>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</si>
  <si>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</si>
  <si>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</si>
  <si>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</si>
  <si>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</si>
  <si>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</si>
  <si>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</si>
  <si>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</si>
  <si>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</si>
  <si>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</si>
  <si>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</si>
  <si>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</si>
  <si>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</si>
  <si>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</si>
  <si>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</si>
  <si>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</si>
  <si>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</si>
  <si>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</si>
  <si>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</si>
  <si>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</si>
  <si>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</si>
  <si>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</si>
  <si>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</si>
  <si>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</si>
  <si>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</si>
  <si>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</si>
  <si>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</si>
  <si>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</si>
  <si>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</si>
  <si>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</si>
  <si>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</si>
  <si>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</si>
  <si>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</si>
  <si>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</si>
  <si>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</si>
  <si>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</si>
  <si>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</si>
  <si>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</si>
  <si>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</si>
  <si>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</si>
  <si>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</si>
  <si>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</si>
  <si>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</si>
  <si>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</si>
  <si>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</si>
  <si>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</si>
  <si>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</si>
  <si>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</si>
  <si>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</si>
  <si>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</si>
  <si>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</si>
  <si>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</si>
  <si>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</si>
  <si>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</si>
  <si>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</si>
  <si>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</si>
  <si>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</si>
  <si>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</si>
  <si>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</si>
  <si>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</si>
  <si>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</si>
  <si>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</si>
  <si>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</si>
  <si>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</si>
  <si>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</si>
  <si>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</si>
  <si>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</si>
  <si>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</si>
  <si>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</si>
  <si>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</si>
  <si>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</si>
  <si>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</si>
  <si>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</si>
  <si>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</si>
  <si>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</si>
  <si>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</si>
  <si>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</si>
  <si>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</si>
  <si>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</si>
  <si>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</si>
  <si>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</si>
  <si>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</si>
  <si>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</si>
  <si>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</si>
  <si>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</si>
  <si>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</si>
  <si>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</si>
  <si>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</si>
  <si>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</si>
  <si>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</si>
  <si>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</si>
  <si>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</si>
  <si>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</si>
  <si>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</si>
  <si>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</si>
  <si>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</si>
  <si>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</si>
  <si>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</si>
  <si>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</si>
  <si>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</si>
  <si>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</si>
  <si>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</si>
  <si>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</si>
  <si>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</si>
  <si>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</si>
  <si>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</si>
  <si>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</si>
  <si>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</si>
  <si>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</si>
  <si>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</si>
  <si>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</si>
  <si>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</si>
  <si>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</si>
  <si>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</si>
  <si>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</si>
  <si>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</si>
  <si>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</si>
  <si>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</si>
  <si>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</si>
  <si>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</si>
  <si>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</si>
  <si>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</si>
  <si>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</si>
  <si>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</si>
  <si>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</si>
  <si>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</si>
  <si>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</si>
  <si>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</si>
  <si>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</si>
  <si>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</si>
  <si>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</si>
  <si>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</si>
  <si>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</si>
  <si>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</si>
  <si>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</si>
  <si>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</si>
  <si>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</si>
  <si>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</si>
  <si>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</si>
  <si>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</si>
  <si>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</si>
  <si>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</si>
  <si>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</si>
  <si>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</si>
  <si>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</si>
  <si>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</si>
  <si>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</si>
  <si>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</si>
  <si>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</si>
  <si>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</si>
  <si>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</si>
  <si>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</si>
  <si>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</si>
  <si>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</si>
  <si>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</si>
  <si>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</si>
  <si>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</si>
  <si>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</si>
  <si>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</si>
  <si>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</si>
  <si>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</si>
  <si>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</si>
  <si>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</si>
  <si>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</si>
  <si>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</si>
  <si>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</si>
  <si>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</si>
  <si>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</si>
  <si>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</si>
  <si>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</si>
  <si>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</si>
  <si>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</si>
  <si>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</si>
  <si>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</si>
  <si>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</si>
  <si>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</si>
  <si>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</si>
  <si>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</si>
  <si>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</si>
  <si>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</si>
  <si>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</si>
  <si>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</si>
  <si>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</si>
  <si>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</si>
  <si>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</si>
  <si>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</si>
  <si>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</si>
  <si>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</si>
  <si>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</si>
  <si>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</si>
  <si>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</si>
  <si>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</si>
  <si>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</si>
  <si>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</si>
  <si>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</si>
  <si>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</si>
  <si>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</si>
  <si>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</si>
  <si>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</si>
  <si>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</si>
  <si>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</si>
  <si>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</si>
  <si>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</si>
  <si>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</si>
  <si>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</si>
  <si>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</si>
  <si>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</si>
  <si>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</si>
  <si>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</si>
  <si>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</si>
  <si>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</si>
  <si>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</si>
  <si>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</si>
  <si>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</si>
  <si>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</si>
  <si>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</si>
  <si>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</si>
  <si>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</si>
  <si>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</si>
  <si>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</si>
  <si>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</si>
  <si>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</si>
  <si>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</si>
  <si>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</si>
  <si>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</si>
  <si>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</si>
  <si>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</si>
  <si>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</si>
  <si>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</si>
  <si>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</si>
  <si>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</si>
  <si>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</si>
  <si>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</si>
  <si>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</si>
  <si>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</si>
  <si>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</si>
  <si>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</si>
  <si>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</si>
  <si>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</si>
  <si>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</si>
  <si>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</si>
  <si>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</si>
  <si>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</si>
  <si>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</si>
  <si>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</si>
  <si>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</si>
  <si>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</si>
  <si>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</si>
  <si>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</si>
  <si>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</si>
  <si>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</si>
  <si>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</si>
  <si>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</si>
  <si>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</si>
  <si>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</si>
  <si>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</si>
  <si>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</si>
  <si>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</si>
  <si>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</si>
  <si>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</si>
  <si>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</si>
  <si>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</si>
  <si>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</si>
  <si>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</si>
  <si>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</si>
  <si>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</si>
  <si>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</si>
  <si>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</si>
  <si>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</si>
  <si>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</si>
  <si>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</si>
  <si>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</si>
  <si>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</si>
  <si>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</si>
  <si>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</si>
  <si>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</si>
  <si>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</si>
  <si>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</si>
  <si>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</si>
  <si>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</si>
  <si>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</si>
  <si>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</si>
  <si>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</si>
  <si>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</si>
  <si>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</si>
  <si>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</si>
  <si>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</si>
  <si>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</si>
  <si>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</si>
  <si>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</si>
  <si>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</si>
  <si>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</si>
  <si>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</si>
  <si>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</si>
  <si>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</si>
  <si>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</si>
  <si>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</si>
  <si>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</si>
  <si>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</si>
  <si>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</si>
  <si>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</si>
  <si>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</si>
  <si>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</si>
  <si>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</si>
  <si>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</si>
  <si>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</si>
  <si>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</si>
  <si>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</si>
  <si>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</si>
  <si>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</si>
  <si>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</si>
  <si>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</si>
  <si>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</si>
  <si>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</si>
  <si>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</si>
  <si>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</si>
  <si>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</si>
  <si>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</si>
  <si>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</si>
  <si>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</si>
  <si>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</si>
  <si>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</si>
  <si>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</si>
  <si>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</si>
  <si>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</si>
  <si>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</si>
  <si>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</si>
  <si>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</si>
  <si>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</si>
  <si>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</si>
  <si>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</si>
  <si>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</si>
  <si>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</si>
  <si>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</si>
  <si>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</si>
  <si>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</si>
  <si>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</si>
  <si>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</si>
  <si>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</si>
  <si>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</si>
  <si>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</si>
  <si>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</si>
  <si>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</si>
  <si>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</si>
  <si>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</si>
  <si>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</si>
  <si>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</si>
  <si>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</si>
  <si>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</si>
  <si>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</si>
  <si>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</si>
  <si>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</si>
  <si>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</si>
  <si>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</si>
  <si>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</si>
  <si>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</si>
  <si>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</si>
  <si>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</si>
  <si>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</si>
  <si>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</si>
  <si>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</si>
  <si>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</si>
  <si>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</si>
  <si>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</si>
  <si>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</si>
  <si>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</si>
  <si>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</si>
  <si>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</si>
  <si>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</si>
  <si>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</si>
  <si>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</si>
  <si>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</si>
  <si>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</si>
  <si>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</si>
  <si>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</si>
  <si>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</si>
  <si>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</si>
  <si>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</si>
  <si>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</si>
  <si>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</si>
  <si>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</si>
  <si>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</si>
  <si>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</si>
  <si>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</si>
  <si>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</si>
  <si>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</si>
  <si>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</si>
  <si>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</si>
  <si>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</si>
  <si>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</si>
  <si>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</si>
  <si>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</si>
  <si>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</si>
  <si>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</si>
  <si>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</si>
  <si>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</si>
  <si>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</si>
  <si>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</si>
  <si>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</si>
  <si>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</si>
  <si>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</si>
  <si>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</si>
  <si>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</si>
  <si>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</si>
  <si>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</si>
  <si>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</si>
  <si>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</si>
  <si>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</si>
  <si>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</si>
  <si>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</si>
  <si>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</si>
  <si>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</si>
  <si>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</si>
  <si>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</si>
  <si>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</si>
  <si>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</si>
  <si>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</si>
  <si>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</si>
  <si>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</si>
  <si>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</si>
  <si>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</si>
  <si>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</si>
  <si>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</si>
  <si>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</si>
  <si>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</si>
  <si>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</si>
  <si>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</si>
  <si>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</si>
  <si>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</si>
  <si>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</si>
  <si>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</si>
  <si>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</si>
  <si>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</si>
  <si>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</si>
  <si>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</si>
  <si>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</si>
  <si>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</si>
  <si>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</si>
  <si>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</si>
  <si>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</si>
  <si>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</si>
  <si>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</si>
  <si>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</si>
  <si>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</si>
  <si>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</si>
  <si>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</si>
  <si>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</si>
  <si>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</si>
  <si>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</si>
  <si>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</si>
  <si>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</si>
  <si>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</si>
  <si>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</si>
  <si>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</si>
  <si>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</si>
  <si>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</si>
  <si>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</si>
  <si>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</si>
  <si>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</si>
  <si>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</si>
  <si>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</si>
  <si>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</si>
  <si>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</si>
  <si>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</si>
  <si>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</si>
  <si>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</si>
  <si>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</si>
  <si>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</si>
  <si>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</si>
  <si>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</si>
  <si>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</si>
  <si>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</si>
  <si>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</si>
  <si>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</si>
  <si>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</si>
  <si>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</si>
  <si>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</si>
  <si>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</si>
  <si>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</si>
  <si>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</si>
  <si>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</si>
  <si>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</si>
  <si>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</si>
  <si>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</si>
  <si>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</si>
  <si>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</si>
  <si>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</si>
  <si>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</si>
  <si>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</si>
  <si>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</si>
  <si>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</si>
  <si>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</si>
  <si>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</si>
  <si>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</si>
  <si>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</si>
  <si>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</si>
  <si>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</si>
  <si>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</si>
  <si>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</si>
  <si>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</si>
  <si>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</si>
  <si>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</si>
  <si>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</si>
  <si>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</si>
  <si>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</si>
  <si>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</si>
  <si>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</si>
  <si>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</si>
  <si>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</si>
  <si>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</si>
  <si>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</si>
  <si>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</si>
  <si>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</si>
  <si>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</si>
  <si>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</si>
  <si>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</si>
  <si>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</si>
  <si>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</si>
  <si>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</si>
  <si>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</si>
  <si>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</si>
  <si>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</si>
  <si>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</si>
  <si>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</si>
  <si>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</si>
  <si>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</si>
  <si>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</si>
  <si>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</si>
  <si>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</si>
  <si>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</si>
  <si>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</si>
  <si>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</si>
  <si>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</si>
  <si>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</si>
  <si>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</si>
  <si>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</si>
  <si>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</si>
  <si>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</si>
  <si>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</si>
  <si>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</si>
  <si>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</si>
  <si>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</si>
  <si>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</si>
  <si>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</si>
  <si>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</si>
  <si>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</si>
  <si>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</si>
  <si>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</si>
  <si>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</si>
  <si>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</si>
  <si>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</si>
  <si>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</si>
  <si>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</si>
  <si>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</si>
  <si>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</si>
  <si>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</si>
  <si>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</si>
  <si>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</si>
  <si>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</si>
  <si>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</si>
  <si>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</si>
  <si>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</si>
  <si>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</si>
  <si>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</si>
  <si>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</si>
  <si>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</si>
  <si>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</si>
  <si>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</si>
  <si>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</si>
  <si>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</si>
  <si>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</si>
  <si>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</si>
  <si>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</si>
  <si>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</si>
  <si>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</si>
  <si>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</si>
  <si>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</si>
  <si>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</si>
  <si>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</si>
  <si>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</si>
  <si>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</si>
  <si>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</si>
  <si>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</si>
  <si>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</si>
  <si>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</si>
  <si>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</si>
  <si>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</si>
  <si>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</si>
  <si>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</si>
  <si>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</si>
  <si>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</si>
  <si>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</si>
  <si>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</si>
  <si>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</si>
  <si>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</si>
  <si>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</si>
  <si>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</si>
  <si>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</si>
  <si>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</si>
  <si>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</si>
  <si>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</si>
  <si>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</si>
  <si>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</si>
  <si>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</si>
  <si>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</si>
  <si>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</si>
  <si>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</si>
  <si>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</si>
  <si>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</si>
  <si>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</si>
  <si>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</si>
  <si>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</si>
  <si>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</si>
  <si>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</si>
  <si>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</si>
  <si>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</si>
  <si>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</si>
  <si>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</si>
  <si>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</si>
  <si>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</si>
  <si>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</si>
  <si>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</si>
  <si>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</si>
  <si>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</si>
  <si>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</si>
  <si>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</si>
  <si>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</si>
  <si>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</si>
  <si>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</si>
  <si>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</si>
  <si>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</si>
  <si>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</si>
  <si>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</si>
  <si>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</si>
  <si>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</si>
  <si>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</si>
  <si>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</si>
  <si>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</si>
  <si>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</si>
  <si>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</si>
  <si>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</si>
  <si>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</si>
  <si>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</si>
  <si>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</si>
  <si>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</si>
  <si>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</si>
  <si>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</si>
  <si>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</si>
  <si>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</si>
  <si>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</si>
  <si>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</si>
  <si>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</si>
  <si>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</si>
  <si>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</si>
  <si>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</si>
  <si>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</si>
  <si>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</si>
  <si>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</si>
  <si>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</si>
  <si>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</si>
  <si>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</si>
  <si>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</si>
  <si>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</si>
  <si>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</si>
  <si>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</si>
  <si>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</si>
  <si>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</si>
  <si>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</si>
  <si>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</si>
  <si>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</si>
  <si>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</si>
  <si>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</si>
  <si>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</si>
  <si>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</si>
  <si>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</si>
  <si>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</si>
  <si>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</si>
  <si>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</si>
  <si>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</si>
  <si>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</si>
  <si>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</si>
  <si>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</si>
  <si>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</si>
  <si>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</si>
  <si>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</si>
  <si>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</si>
  <si>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</si>
  <si>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</si>
  <si>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</si>
  <si>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</si>
  <si>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</si>
  <si>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</si>
  <si>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</si>
  <si>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</si>
  <si>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</si>
  <si>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</si>
  <si>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</si>
  <si>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</si>
  <si>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</si>
  <si>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</si>
  <si>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</si>
  <si>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</si>
  <si>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</si>
  <si>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</si>
  <si>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</si>
  <si>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</si>
  <si>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</si>
  <si>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</si>
  <si>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</si>
  <si>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</si>
  <si>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</si>
  <si>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</si>
  <si>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</si>
  <si>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</si>
  <si>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</si>
  <si>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</si>
  <si>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</si>
  <si>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</si>
  <si>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</si>
  <si>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</si>
  <si>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</si>
  <si>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</si>
  <si>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</si>
  <si>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</si>
  <si>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</si>
  <si>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</si>
  <si>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</si>
  <si>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</si>
  <si>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</si>
  <si>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</si>
  <si>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</si>
  <si>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</si>
  <si>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</si>
  <si>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</si>
  <si>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</si>
  <si>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</si>
  <si>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</si>
  <si>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</si>
  <si>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</si>
  <si>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</si>
  <si>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</si>
  <si>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</si>
  <si>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</si>
  <si>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</si>
  <si>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</si>
  <si>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</si>
  <si>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</si>
  <si>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</si>
  <si>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</si>
  <si>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</si>
  <si>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</si>
  <si>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</si>
  <si>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</si>
  <si>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</si>
  <si>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</si>
  <si>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</si>
  <si>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</si>
  <si>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</si>
  <si>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</si>
  <si>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</si>
  <si>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</si>
  <si>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</si>
  <si>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</si>
  <si>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</si>
  <si>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</si>
  <si>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</si>
  <si>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</si>
  <si>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</si>
  <si>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</si>
  <si>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</si>
  <si>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</si>
  <si>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</si>
  <si>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</si>
  <si>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</si>
  <si>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</si>
  <si>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</si>
  <si>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</si>
  <si>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</si>
  <si>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</si>
  <si>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</si>
  <si>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</si>
  <si>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</si>
  <si>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</si>
  <si>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</si>
  <si>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</si>
  <si>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</si>
  <si>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</si>
  <si>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</si>
  <si>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</si>
  <si>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</si>
  <si>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</si>
  <si>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</si>
  <si>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</si>
  <si>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</si>
  <si>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</si>
  <si>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</si>
  <si>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</si>
  <si>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</si>
  <si>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</si>
  <si>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</si>
  <si>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</si>
  <si>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</si>
  <si>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</si>
  <si>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</si>
  <si>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</si>
  <si>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</si>
  <si>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</si>
  <si>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</si>
  <si>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</si>
  <si>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</si>
  <si>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</si>
  <si>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</si>
  <si>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</si>
  <si>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</si>
  <si>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</si>
  <si>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</si>
  <si>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</si>
  <si>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</si>
  <si>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</si>
  <si>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</si>
  <si>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</si>
  <si>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</si>
  <si>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</si>
  <si>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</si>
  <si>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</si>
  <si>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</si>
  <si>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</si>
  <si>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</si>
  <si>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</si>
  <si>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</si>
  <si>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</si>
  <si>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</si>
  <si>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</si>
  <si>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</si>
  <si>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</si>
  <si>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</si>
  <si>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</si>
  <si>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</si>
  <si>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</si>
  <si>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</si>
  <si>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</si>
  <si>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</si>
  <si>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</si>
  <si>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</si>
  <si>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</si>
  <si>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</si>
  <si>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</si>
  <si>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</si>
  <si>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</si>
  <si>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</si>
  <si>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</si>
  <si>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</si>
  <si>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</si>
  <si>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</si>
  <si>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</si>
  <si>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</si>
  <si>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</si>
  <si>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</si>
  <si>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</si>
  <si>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</si>
  <si>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</si>
  <si>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</si>
  <si>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</si>
  <si>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</si>
  <si>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</si>
  <si>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</si>
  <si>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</si>
  <si>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</si>
  <si>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</si>
  <si>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</si>
  <si>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</si>
  <si>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</si>
  <si>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</si>
  <si>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</si>
  <si>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</si>
  <si>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</si>
  <si>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</si>
  <si>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</si>
  <si>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</si>
  <si>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</si>
  <si>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</si>
  <si>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</si>
  <si>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</si>
  <si>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</si>
  <si>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</si>
  <si>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</si>
  <si>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</si>
  <si>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</si>
  <si>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</si>
  <si>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</si>
  <si>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</si>
  <si>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</si>
  <si>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</si>
  <si>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</si>
  <si>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</si>
  <si>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</si>
  <si>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</si>
  <si>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</si>
  <si>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</si>
  <si>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</si>
  <si>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</si>
  <si>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</si>
  <si>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</si>
  <si>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</si>
  <si>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</si>
  <si>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</si>
  <si>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</si>
  <si>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</si>
  <si>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</si>
  <si>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</si>
  <si>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</si>
  <si>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</si>
  <si>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</si>
  <si>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</si>
  <si>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</si>
  <si>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</si>
  <si>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</si>
  <si>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</si>
  <si>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</si>
  <si>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</si>
  <si>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</si>
  <si>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</si>
  <si>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</si>
  <si>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</si>
  <si>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</si>
  <si>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</si>
  <si>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</si>
  <si>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</si>
  <si>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</si>
  <si>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</si>
  <si>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</si>
  <si>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</si>
  <si>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</si>
  <si>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</si>
  <si>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</si>
  <si>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</si>
  <si>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</si>
  <si>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</si>
  <si>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</si>
  <si>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</si>
  <si>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</si>
  <si>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</si>
  <si>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</si>
  <si>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</si>
  <si>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</si>
  <si>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</si>
  <si>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</si>
  <si>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</si>
  <si>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</si>
  <si>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</si>
  <si>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</si>
  <si>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</si>
  <si>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</si>
  <si>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</si>
  <si>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</si>
  <si>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</si>
  <si>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</si>
  <si>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</si>
  <si>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</si>
  <si>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</si>
  <si>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</si>
  <si>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</si>
  <si>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</si>
  <si>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</si>
  <si>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</si>
  <si>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</si>
  <si>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</si>
  <si>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</si>
  <si>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</si>
  <si>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</si>
  <si>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</si>
  <si>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</si>
  <si>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</si>
  <si>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</si>
  <si>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</si>
  <si>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</si>
  <si>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</si>
  <si>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</si>
  <si>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</si>
  <si>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</si>
  <si>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</si>
  <si>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</si>
  <si>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</si>
  <si>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</si>
  <si>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</si>
  <si>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</si>
  <si>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</si>
  <si>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</si>
  <si>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</si>
  <si>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</si>
  <si>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</si>
  <si>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</si>
  <si>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</si>
  <si>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</si>
  <si>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</si>
  <si>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</si>
  <si>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</si>
  <si>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</si>
  <si>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</si>
  <si>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</si>
  <si>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</si>
  <si>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</si>
  <si>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</si>
  <si>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</si>
  <si>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</si>
  <si>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</si>
  <si>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</si>
  <si>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</si>
  <si>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</si>
  <si>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</si>
  <si>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</si>
  <si>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</si>
  <si>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</si>
  <si>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</si>
  <si>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</si>
  <si>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</si>
  <si>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</si>
  <si>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</si>
  <si>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</si>
  <si>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</si>
  <si>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</si>
  <si>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</si>
  <si>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</si>
  <si>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</si>
  <si>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</si>
  <si>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</si>
  <si>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</si>
  <si>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</si>
  <si>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</si>
  <si>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</si>
  <si>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</si>
  <si>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</si>
  <si>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</si>
  <si>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</si>
  <si>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</si>
  <si>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</si>
  <si>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</si>
  <si>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</si>
  <si>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</si>
  <si>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</si>
  <si>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</si>
  <si>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</si>
  <si>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</si>
  <si>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</si>
  <si>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</si>
  <si>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</si>
  <si>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</si>
  <si>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</si>
  <si>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</si>
  <si>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</si>
  <si>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</si>
  <si>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</si>
  <si>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</si>
  <si>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</si>
  <si>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</si>
  <si>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</si>
  <si>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</si>
  <si>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</si>
  <si>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</si>
  <si>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</si>
  <si>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</si>
  <si>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</si>
  <si>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</si>
  <si>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</si>
  <si>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</si>
  <si>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</si>
  <si>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</si>
  <si>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</si>
  <si>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</si>
  <si>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</si>
  <si>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</si>
  <si>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</si>
  <si>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</si>
  <si>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</si>
  <si>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</si>
  <si>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</si>
  <si>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</si>
  <si>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</si>
  <si>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</si>
  <si>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</si>
  <si>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</si>
  <si>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</si>
  <si>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</si>
  <si>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</si>
  <si>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</si>
  <si>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</si>
  <si>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</si>
  <si>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</si>
  <si>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</si>
  <si>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</si>
  <si>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</si>
  <si>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</si>
  <si>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</si>
  <si>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</si>
  <si>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</si>
  <si>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</si>
  <si>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</si>
  <si>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</si>
  <si>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</si>
  <si>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</si>
  <si>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</si>
  <si>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</si>
  <si>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</si>
  <si>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</si>
  <si>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</si>
  <si>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</si>
  <si>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</si>
  <si>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</si>
  <si>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</si>
  <si>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</si>
  <si>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</si>
  <si>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</si>
  <si>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</si>
  <si>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</si>
  <si>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</si>
  <si>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</si>
  <si>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</si>
  <si>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</si>
  <si>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</si>
  <si>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</si>
  <si>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</si>
  <si>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</si>
  <si>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</si>
  <si>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</si>
  <si>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</si>
  <si>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</si>
  <si>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</si>
  <si>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</si>
  <si>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</si>
  <si>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</si>
  <si>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</si>
  <si>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</si>
  <si>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</si>
  <si>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</si>
  <si>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</si>
  <si>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</si>
  <si>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</si>
  <si>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</si>
  <si>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</si>
  <si>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</si>
  <si>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</si>
  <si>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</si>
  <si>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</si>
  <si>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</si>
  <si>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</si>
  <si>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</si>
  <si>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</si>
  <si>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</si>
  <si>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</si>
  <si>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</si>
  <si>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</si>
  <si>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</si>
  <si>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</si>
  <si>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</si>
  <si>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</si>
  <si>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</si>
  <si>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</si>
  <si>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</si>
  <si>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</si>
  <si>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</si>
  <si>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</si>
  <si>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</si>
  <si>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</si>
  <si>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</si>
  <si>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</si>
  <si>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</si>
  <si>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</si>
  <si>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</si>
  <si>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</si>
  <si>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</si>
  <si>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</si>
  <si>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</si>
  <si>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</si>
  <si>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</si>
  <si>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</si>
  <si>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</si>
  <si>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</si>
  <si>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</si>
  <si>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</si>
  <si>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</si>
  <si>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</si>
  <si>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</si>
  <si>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</si>
  <si>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</si>
  <si>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</si>
  <si>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</si>
  <si>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</si>
  <si>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</si>
  <si>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</si>
  <si>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</si>
  <si>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</si>
  <si>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</si>
  <si>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</si>
  <si>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</si>
  <si>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</si>
  <si>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</si>
  <si>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</si>
  <si>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</si>
  <si>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</si>
  <si>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</si>
  <si>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</si>
  <si>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</si>
  <si>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</si>
  <si>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</si>
  <si>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</si>
  <si>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</si>
  <si>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</si>
  <si>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</si>
  <si>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</si>
  <si>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</si>
  <si>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</si>
  <si>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</si>
  <si>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</si>
  <si>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</si>
  <si>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</si>
  <si>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</si>
  <si>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</si>
  <si>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</si>
  <si>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</si>
  <si>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</si>
  <si>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</si>
  <si>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</si>
  <si>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</si>
  <si>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</si>
  <si>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</si>
  <si>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</si>
  <si>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</si>
  <si>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</si>
  <si>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</si>
  <si>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</si>
  <si>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</si>
  <si>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</si>
  <si>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</si>
  <si>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</si>
  <si>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</si>
  <si>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</si>
  <si>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</si>
  <si>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</si>
  <si>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</si>
  <si>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</si>
  <si>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</si>
  <si>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</si>
  <si>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</si>
  <si>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</si>
  <si>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</si>
  <si>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</si>
  <si>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</si>
  <si>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</si>
  <si>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</si>
  <si>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</si>
  <si>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</si>
  <si>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</si>
  <si>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</si>
  <si>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</si>
  <si>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</si>
  <si>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</si>
  <si>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</si>
  <si>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</si>
  <si>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</si>
  <si>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</si>
  <si>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</si>
  <si>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</si>
  <si>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</si>
  <si>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</si>
  <si>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</si>
  <si>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</si>
  <si>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</si>
  <si>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</si>
  <si>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</si>
  <si>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</si>
  <si>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</si>
  <si>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</si>
  <si>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</si>
  <si>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</si>
  <si>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</si>
  <si>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</si>
  <si>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</si>
  <si>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</si>
  <si>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</si>
  <si>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</si>
  <si>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</si>
  <si>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</si>
  <si>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</si>
  <si>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</si>
  <si>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</si>
  <si>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</si>
  <si>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</si>
  <si>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</si>
  <si>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</si>
  <si>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</si>
  <si>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</si>
  <si>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</si>
  <si>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</si>
  <si>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</si>
  <si>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</si>
  <si>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</si>
  <si>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</si>
  <si>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</si>
  <si>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</si>
  <si>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</si>
  <si>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</si>
  <si>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</si>
  <si>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</si>
  <si>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</si>
  <si>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</si>
  <si>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</si>
  <si>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</si>
  <si>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</si>
  <si>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</si>
  <si>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</si>
  <si>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</si>
  <si>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</si>
  <si>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</si>
  <si>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</si>
  <si>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</si>
  <si>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</si>
  <si>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</si>
  <si>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</si>
  <si>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</si>
  <si>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</si>
  <si>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</si>
  <si>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</si>
  <si>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</si>
  <si>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</si>
  <si>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</si>
  <si>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</si>
  <si>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</si>
  <si>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</si>
  <si>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</si>
  <si>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</si>
  <si>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</si>
  <si>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</si>
  <si>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</si>
  <si>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</si>
  <si>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</si>
  <si>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</si>
  <si>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</si>
  <si>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</si>
  <si>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</si>
  <si>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</si>
  <si>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</si>
  <si>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</si>
  <si>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</si>
  <si>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</si>
  <si>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</si>
  <si>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</si>
  <si>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</si>
  <si>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</si>
  <si>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</si>
  <si>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</si>
  <si>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</si>
  <si>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</si>
  <si>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</si>
  <si>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</si>
  <si>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</si>
  <si>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</si>
  <si>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</si>
  <si>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</si>
  <si>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</si>
  <si>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</si>
  <si>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</si>
  <si>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</si>
  <si>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</si>
  <si>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</si>
  <si>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</si>
  <si>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</si>
  <si>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</si>
  <si>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</si>
  <si>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</si>
  <si>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</si>
  <si>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</si>
  <si>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</si>
  <si>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</si>
  <si>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</si>
  <si>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</si>
  <si>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</si>
  <si>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</si>
  <si>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</si>
  <si>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</si>
  <si>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</si>
  <si>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</si>
  <si>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</si>
  <si>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</si>
  <si>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</si>
  <si>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</si>
  <si>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</si>
  <si>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</si>
  <si>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</si>
  <si>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</si>
  <si>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</si>
  <si>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</si>
  <si>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</si>
  <si>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</si>
  <si>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</si>
  <si>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</si>
  <si>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</si>
  <si>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</si>
  <si>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</si>
  <si>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</si>
  <si>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</si>
  <si>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</si>
  <si>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</si>
  <si>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</si>
  <si>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</si>
  <si>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</si>
  <si>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</si>
  <si>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</si>
  <si>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</si>
  <si>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</si>
  <si>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</si>
  <si>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</si>
  <si>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</si>
  <si>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</si>
  <si>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</si>
  <si>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</si>
  <si>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</si>
  <si>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</si>
  <si>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</si>
  <si>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</si>
  <si>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</si>
  <si>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</si>
  <si>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</si>
  <si>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</si>
  <si>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</si>
  <si>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</si>
  <si>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</si>
  <si>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</si>
  <si>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</si>
  <si>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</si>
  <si>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</si>
  <si>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</si>
  <si>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</si>
  <si>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</si>
  <si>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</si>
  <si>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</si>
  <si>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</si>
  <si>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</si>
  <si>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</si>
  <si>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</si>
  <si>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</si>
  <si>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</si>
  <si>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</si>
  <si>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</si>
  <si>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</si>
  <si>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</si>
  <si>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</si>
  <si>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</si>
  <si>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</si>
  <si>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</si>
  <si>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</si>
  <si>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</si>
  <si>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</si>
  <si>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</si>
  <si>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</si>
  <si>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</si>
  <si>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</si>
  <si>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</si>
  <si>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</si>
  <si>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</si>
  <si>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</si>
  <si>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</si>
  <si>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</si>
  <si>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</si>
  <si>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</si>
  <si>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</si>
  <si>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</si>
  <si>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</si>
  <si>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</si>
  <si>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</si>
  <si>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</si>
  <si>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</si>
  <si>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</si>
  <si>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</si>
  <si>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</si>
  <si>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</si>
  <si>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</si>
  <si>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</si>
  <si>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</si>
  <si>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</si>
  <si>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</si>
  <si>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</si>
  <si>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</si>
  <si>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</si>
  <si>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</si>
  <si>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</si>
  <si>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</si>
  <si>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</si>
  <si>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</si>
  <si>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</si>
  <si>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</si>
  <si>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</si>
  <si>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</si>
  <si>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</si>
  <si>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</si>
  <si>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</si>
  <si>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</si>
  <si>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</si>
  <si>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</si>
  <si>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</si>
  <si>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</si>
  <si>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</si>
  <si>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</si>
  <si>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</si>
  <si>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</si>
  <si>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</si>
  <si>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</si>
  <si>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</si>
  <si>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</si>
  <si>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</si>
  <si>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</si>
  <si>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</si>
  <si>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</si>
  <si>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</si>
  <si>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</si>
  <si>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</si>
  <si>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</si>
  <si>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</si>
  <si>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</si>
  <si>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</si>
  <si>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</si>
  <si>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</si>
  <si>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</si>
  <si>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</si>
  <si>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</si>
  <si>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</si>
  <si>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</si>
  <si>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</si>
  <si>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</si>
  <si>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</si>
  <si>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</si>
  <si>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</si>
  <si>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</si>
  <si>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</si>
  <si>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</si>
  <si>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</si>
  <si>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</si>
  <si>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</si>
  <si>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</si>
  <si>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</si>
  <si>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</si>
  <si>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</si>
  <si>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</si>
  <si>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</si>
  <si>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</si>
  <si>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</si>
  <si>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</si>
  <si>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</si>
  <si>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</si>
  <si>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</si>
  <si>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</si>
  <si>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</si>
  <si>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</si>
  <si>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</si>
  <si>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</si>
  <si>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</si>
  <si>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</si>
  <si>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</si>
  <si>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</si>
  <si>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</si>
  <si>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</si>
  <si>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</si>
  <si>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</si>
  <si>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</si>
  <si>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</si>
  <si>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</si>
  <si>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</si>
  <si>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</si>
  <si>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</si>
  <si>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</si>
  <si>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</si>
  <si>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</si>
  <si>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</si>
  <si>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</si>
  <si>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</si>
  <si>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</si>
  <si>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</si>
  <si>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</si>
  <si>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</si>
  <si>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</si>
  <si>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</si>
  <si>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</si>
  <si>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</si>
  <si>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</si>
  <si>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</si>
  <si>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</si>
  <si>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</si>
  <si>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</si>
  <si>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</si>
  <si>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</si>
  <si>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</si>
  <si>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</si>
  <si>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</si>
  <si>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</si>
  <si>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</si>
  <si>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</si>
  <si>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</si>
  <si>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</si>
  <si>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</si>
  <si>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</si>
  <si>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</si>
  <si>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</si>
  <si>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</si>
  <si>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</si>
  <si>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</si>
  <si>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</si>
  <si>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</si>
  <si>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</si>
  <si>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</si>
  <si>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</si>
  <si>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</si>
  <si>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</si>
  <si>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</si>
  <si>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</si>
  <si>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</si>
  <si>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</si>
  <si>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</si>
  <si>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</si>
  <si>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</si>
  <si>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</si>
  <si>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</si>
  <si>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</si>
  <si>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</si>
  <si>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</si>
  <si>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</si>
  <si>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</si>
  <si>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</si>
  <si>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</si>
  <si>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</si>
  <si>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</si>
  <si>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</si>
  <si>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</si>
  <si>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</si>
  <si>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</si>
  <si>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</si>
  <si>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</si>
  <si>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</si>
  <si>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</si>
  <si>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</si>
  <si>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</si>
  <si>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</si>
  <si>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</si>
  <si>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</si>
  <si>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</si>
  <si>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</si>
  <si>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</si>
  <si>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</si>
  <si>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</si>
  <si>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</si>
  <si>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</si>
  <si>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</si>
  <si>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</si>
  <si>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</si>
  <si>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</si>
  <si>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</si>
  <si>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</si>
  <si>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</si>
  <si>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</si>
  <si>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</si>
  <si>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</si>
  <si>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</si>
  <si>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</si>
  <si>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</si>
  <si>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</si>
  <si>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</si>
  <si>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</si>
  <si>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</si>
  <si>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</si>
  <si>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</si>
  <si>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</si>
  <si>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</si>
  <si>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</si>
  <si>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</si>
  <si>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</si>
  <si>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</si>
  <si>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</si>
  <si>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</si>
  <si>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</si>
  <si>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</si>
  <si>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</si>
  <si>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</si>
  <si>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</si>
  <si>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</si>
  <si>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</si>
  <si>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</si>
  <si>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</si>
  <si>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</si>
  <si>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</si>
  <si>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</si>
  <si>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</si>
  <si>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</si>
  <si>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</si>
  <si>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</si>
  <si>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</si>
  <si>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</si>
  <si>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</si>
  <si>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</si>
  <si>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</si>
  <si>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</si>
  <si>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</si>
  <si>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</si>
  <si>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</si>
  <si>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</si>
  <si>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</si>
  <si>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</si>
  <si>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</si>
  <si>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</si>
  <si>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</si>
  <si>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</si>
  <si>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</si>
  <si>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</si>
  <si>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</si>
  <si>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</si>
  <si>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</si>
  <si>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</si>
  <si>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</si>
  <si>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</si>
  <si>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</si>
  <si>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</si>
  <si>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</si>
  <si>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</si>
  <si>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</si>
  <si>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</si>
  <si>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</si>
  <si>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</si>
  <si>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</si>
  <si>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</si>
  <si>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</si>
  <si>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</si>
  <si>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</si>
  <si>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</si>
  <si>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</si>
  <si>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</si>
  <si>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</si>
  <si>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</si>
  <si>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</si>
  <si>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</si>
  <si>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</si>
  <si>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</si>
  <si>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</si>
  <si>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</si>
  <si>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</si>
  <si>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</si>
  <si>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</si>
  <si>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</si>
  <si>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</si>
  <si>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</si>
  <si>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</si>
  <si>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</si>
  <si>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</si>
  <si>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</si>
  <si>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</si>
  <si>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</si>
  <si>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</si>
  <si>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</si>
  <si>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</si>
  <si>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</si>
  <si>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</si>
  <si>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</si>
  <si>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</si>
  <si>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</si>
  <si>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</si>
  <si>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</si>
  <si>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</si>
  <si>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</si>
  <si>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</si>
  <si>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</si>
  <si>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</si>
  <si>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</si>
  <si>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</si>
  <si>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</si>
  <si>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</si>
  <si>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</si>
  <si>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</si>
  <si>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</si>
  <si>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</si>
  <si>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</si>
  <si>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</si>
  <si>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</si>
  <si>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</si>
  <si>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</si>
  <si>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</si>
  <si>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</si>
  <si>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</si>
  <si>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</si>
  <si>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</si>
  <si>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</si>
  <si>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</si>
  <si>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</si>
  <si>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</si>
  <si>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</si>
  <si>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</si>
  <si>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</si>
  <si>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</si>
  <si>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</si>
  <si>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</si>
  <si>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</si>
  <si>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</si>
  <si>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</si>
  <si>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</si>
  <si>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</si>
  <si>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</si>
  <si>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</si>
  <si>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</si>
  <si>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</si>
  <si>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</si>
  <si>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</si>
  <si>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</si>
  <si>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</si>
  <si>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</si>
  <si>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</si>
  <si>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</si>
  <si>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</si>
  <si>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</si>
  <si>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</si>
  <si>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</si>
  <si>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</si>
  <si>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</si>
  <si>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</si>
  <si>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</si>
  <si>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</si>
  <si>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</si>
  <si>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</si>
  <si>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</si>
  <si>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</si>
  <si>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</si>
  <si>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</si>
  <si>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</si>
  <si>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</si>
  <si>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</si>
  <si>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</si>
  <si>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</si>
  <si>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</si>
  <si>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</si>
  <si>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</si>
  <si>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</si>
  <si>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</si>
  <si>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</si>
  <si>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</si>
  <si>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</si>
  <si>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</si>
  <si>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</si>
  <si>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</si>
  <si>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</si>
  <si>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</si>
  <si>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</si>
  <si>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</si>
  <si>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</si>
  <si>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</si>
  <si>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</si>
  <si>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</si>
  <si>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</si>
  <si>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</si>
  <si>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</si>
  <si>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</si>
  <si>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</si>
  <si>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</si>
  <si>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</si>
  <si>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</si>
  <si>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</si>
  <si>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</si>
  <si>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</si>
  <si>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</si>
  <si>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</si>
  <si>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</si>
  <si>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</si>
  <si>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</si>
  <si>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</si>
  <si>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</si>
  <si>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</si>
  <si>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</si>
  <si>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</si>
  <si>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</si>
  <si>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</si>
  <si>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</si>
  <si>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</si>
  <si>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</si>
  <si>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</si>
  <si>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</si>
  <si>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</si>
  <si>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</si>
  <si>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</si>
  <si>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</si>
  <si>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</si>
  <si>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</si>
  <si>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</si>
  <si>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</si>
  <si>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</si>
  <si>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</si>
  <si>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</si>
  <si>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</si>
  <si>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</si>
  <si>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</si>
  <si>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</si>
  <si>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</si>
  <si>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</si>
  <si>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</si>
  <si>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</si>
  <si>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</si>
  <si>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</si>
  <si>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</si>
  <si>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</si>
  <si>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</si>
  <si>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</si>
  <si>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</si>
  <si>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</si>
  <si>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</si>
  <si>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</si>
  <si>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</si>
  <si>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</si>
  <si>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</si>
  <si>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</si>
  <si>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</si>
  <si>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</si>
  <si>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</si>
  <si>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</si>
  <si>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</si>
  <si>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</si>
  <si>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</si>
  <si>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</si>
  <si>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</si>
  <si>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</si>
  <si>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</si>
  <si>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</si>
  <si>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</si>
  <si>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</si>
  <si>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</si>
  <si>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</si>
  <si>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</si>
  <si>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</si>
  <si>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</si>
  <si>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</si>
  <si>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</si>
  <si>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</si>
  <si>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</si>
  <si>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</si>
  <si>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</si>
  <si>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</si>
  <si>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</si>
  <si>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</si>
  <si>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</si>
  <si>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</si>
  <si>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</si>
  <si>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</si>
  <si>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</si>
  <si>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</si>
  <si>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</si>
  <si>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</si>
  <si>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</si>
  <si>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</si>
  <si>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</si>
  <si>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</si>
  <si>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</si>
  <si>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</si>
  <si>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</si>
  <si>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</si>
  <si>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</si>
  <si>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</si>
  <si>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</si>
  <si>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</si>
  <si>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</si>
  <si>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</si>
  <si>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</si>
  <si>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</si>
  <si>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</si>
  <si>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</si>
  <si>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</si>
  <si>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</si>
  <si>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</si>
  <si>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</si>
  <si>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</si>
  <si>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</si>
  <si>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</si>
  <si>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</si>
  <si>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</si>
  <si>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</si>
  <si>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</si>
  <si>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</si>
  <si>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</si>
  <si>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</si>
  <si>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</si>
  <si>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</si>
  <si>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</si>
  <si>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</si>
  <si>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</si>
  <si>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</si>
  <si>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</si>
  <si>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</si>
  <si>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</si>
  <si>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</si>
  <si>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</si>
  <si>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</si>
  <si>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</si>
  <si>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</si>
  <si>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</si>
  <si>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</si>
  <si>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</si>
  <si>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</si>
  <si>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</si>
  <si>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</si>
  <si>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</si>
  <si>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</si>
  <si>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</si>
  <si>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</si>
  <si>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</si>
  <si>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</si>
  <si>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</si>
  <si>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</si>
  <si>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</si>
  <si>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</si>
  <si>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</si>
  <si>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</si>
  <si>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</si>
  <si>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</si>
  <si>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</si>
  <si>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</si>
  <si>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</si>
  <si>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</si>
  <si>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</si>
  <si>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</si>
  <si>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</si>
  <si>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</si>
  <si>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</si>
  <si>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</si>
  <si>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</si>
  <si>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</si>
  <si>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</si>
  <si>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</si>
  <si>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</si>
  <si>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</si>
  <si>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</si>
  <si>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</si>
  <si>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</si>
  <si>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</si>
  <si>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</si>
  <si>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</si>
  <si>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</si>
  <si>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</si>
  <si>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</si>
  <si>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</si>
  <si>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</si>
  <si>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</si>
  <si>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</si>
  <si>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</si>
  <si>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</si>
  <si>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</si>
  <si>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</si>
  <si>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</si>
  <si>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</si>
  <si>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</si>
  <si>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</si>
  <si>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</si>
  <si>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</si>
  <si>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</si>
  <si>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</si>
  <si>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</si>
  <si>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</si>
  <si>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</si>
  <si>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</si>
  <si>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</si>
  <si>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</si>
  <si>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</si>
  <si>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</si>
  <si>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</si>
  <si>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</si>
  <si>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</si>
  <si>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</si>
  <si>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</si>
  <si>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</si>
  <si>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</si>
  <si>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</si>
  <si>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</si>
  <si>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</si>
  <si>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</si>
  <si>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</si>
  <si>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</si>
  <si>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</si>
  <si>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</si>
  <si>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</si>
  <si>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</si>
  <si>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</si>
  <si>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</si>
  <si>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</si>
  <si>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</si>
  <si>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</si>
  <si>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</si>
  <si>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</si>
  <si>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</si>
  <si>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</si>
  <si>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</si>
  <si>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</si>
  <si>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</si>
  <si>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</si>
  <si>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</si>
  <si>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</si>
  <si>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</si>
  <si>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</si>
  <si>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</si>
  <si>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</si>
  <si>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</si>
  <si>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</si>
  <si>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</si>
  <si>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</si>
  <si>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</si>
  <si>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</si>
  <si>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</si>
  <si>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</si>
  <si>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</si>
  <si>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</si>
  <si>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</si>
  <si>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</si>
  <si>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</si>
  <si>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</si>
  <si>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</si>
  <si>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</si>
  <si>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</si>
  <si>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</si>
  <si>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</si>
  <si>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</si>
  <si>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</si>
  <si>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</si>
  <si>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</si>
  <si>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</si>
  <si>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</si>
  <si>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</si>
  <si>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</si>
  <si>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</si>
  <si>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</si>
  <si>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</si>
  <si>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</si>
  <si>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</si>
  <si>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</si>
  <si>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</si>
  <si>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</si>
  <si>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</si>
  <si>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</si>
  <si>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</si>
  <si>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</si>
  <si>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</si>
  <si>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</si>
  <si>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</si>
  <si>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</si>
  <si>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</si>
  <si>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</si>
  <si>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</si>
  <si>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</si>
  <si>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</si>
  <si>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</si>
  <si>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</si>
  <si>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</si>
  <si>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</si>
  <si>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</si>
  <si>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</si>
  <si>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</si>
  <si>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</si>
  <si>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</si>
  <si>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</si>
  <si>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</si>
  <si>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</si>
  <si>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</si>
  <si>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</si>
  <si>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</si>
  <si>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</si>
  <si>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</si>
  <si>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</si>
  <si>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</si>
  <si>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</si>
  <si>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</si>
  <si>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</si>
  <si>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</si>
  <si>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</si>
  <si>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</si>
  <si>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</si>
  <si>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</si>
  <si>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</si>
  <si>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</si>
  <si>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</si>
  <si>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</si>
  <si>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</si>
  <si>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</si>
  <si>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</si>
  <si>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</si>
  <si>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</si>
  <si>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</si>
  <si>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</si>
  <si>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</si>
  <si>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</si>
  <si>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</si>
  <si>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</si>
  <si>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</si>
  <si>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</si>
  <si>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</si>
  <si>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</si>
  <si>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</si>
  <si>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</si>
  <si>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</si>
  <si>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</si>
  <si>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</si>
  <si>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</si>
  <si>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</si>
  <si>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</si>
  <si>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</si>
  <si>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</si>
  <si>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</si>
  <si>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</si>
  <si>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</si>
  <si>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</si>
  <si>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</si>
  <si>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</si>
  <si>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</si>
  <si>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</si>
  <si>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</si>
  <si>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</si>
  <si>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</si>
  <si>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</si>
  <si>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</si>
  <si>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</si>
  <si>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</si>
  <si>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</si>
  <si>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</si>
  <si>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</si>
  <si>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</si>
  <si>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</si>
  <si>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</si>
  <si>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</si>
  <si>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</si>
  <si>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</si>
  <si>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</si>
  <si>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</si>
  <si>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</si>
  <si>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</si>
  <si>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</si>
  <si>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</si>
  <si>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</si>
  <si>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</si>
  <si>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</si>
  <si>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</si>
  <si>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</si>
  <si>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</si>
  <si>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</si>
  <si>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</si>
  <si>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</si>
  <si>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</si>
  <si>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</si>
  <si>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</si>
  <si>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</si>
  <si>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</si>
  <si>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</si>
  <si>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</si>
  <si>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</si>
  <si>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</si>
  <si>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</si>
  <si>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</si>
  <si>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</si>
  <si>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</si>
  <si>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</si>
  <si>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</si>
  <si>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</si>
  <si>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</si>
  <si>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</si>
  <si>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</si>
  <si>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</si>
  <si>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</si>
  <si>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</si>
  <si>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</si>
  <si>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</si>
  <si>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</si>
  <si>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</si>
  <si>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</si>
  <si>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</si>
  <si>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</si>
  <si>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</si>
  <si>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</si>
  <si>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</si>
  <si>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</si>
  <si>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</si>
  <si>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</si>
  <si>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</si>
  <si>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</si>
  <si>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</si>
  <si>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</si>
  <si>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</si>
  <si>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</si>
  <si>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</si>
  <si>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</si>
  <si>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</si>
  <si>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</si>
  <si>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</si>
  <si>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</si>
  <si>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</si>
  <si>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</si>
  <si>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</si>
  <si>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</si>
  <si>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</si>
  <si>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</si>
  <si>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</si>
  <si>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</si>
  <si>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</si>
  <si>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</si>
  <si>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</si>
  <si>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</si>
  <si>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</si>
  <si>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</si>
  <si>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</si>
  <si>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</si>
  <si>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</si>
  <si>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</si>
  <si>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</si>
  <si>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</si>
  <si>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</si>
  <si>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</si>
  <si>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</si>
  <si>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</si>
  <si>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</si>
  <si>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</si>
  <si>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</si>
  <si>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</si>
  <si>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</si>
  <si>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</si>
  <si>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</si>
  <si>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</si>
  <si>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</si>
  <si>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</si>
  <si>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</si>
  <si>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</si>
  <si>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</si>
  <si>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</si>
  <si>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</si>
  <si>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</si>
  <si>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</si>
  <si>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</si>
  <si>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</si>
  <si>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</si>
  <si>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</si>
  <si>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</si>
  <si>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</si>
  <si>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</si>
  <si>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</si>
  <si>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</si>
  <si>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</si>
  <si>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</si>
  <si>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</si>
  <si>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</si>
  <si>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</si>
  <si>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</si>
  <si>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</si>
  <si>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</si>
  <si>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</si>
  <si>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</si>
  <si>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</si>
  <si>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</si>
  <si>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</si>
  <si>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</si>
  <si>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</si>
  <si>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</si>
  <si>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</si>
  <si>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</si>
  <si>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</si>
  <si>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</si>
  <si>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</si>
  <si>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</si>
  <si>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</si>
  <si>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</si>
  <si>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</si>
  <si>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</si>
  <si>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</si>
  <si>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</si>
  <si>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</si>
  <si>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</si>
  <si>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</si>
  <si>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</si>
  <si>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</si>
  <si>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</si>
  <si>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</si>
  <si>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</si>
  <si>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</si>
  <si>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</si>
  <si>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</si>
  <si>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</si>
  <si>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</si>
  <si>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</si>
  <si>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</si>
  <si>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</si>
  <si>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</si>
  <si>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</si>
  <si>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</si>
  <si>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</si>
  <si>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</si>
  <si>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</si>
  <si>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</si>
  <si>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</si>
  <si>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</si>
  <si>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</si>
  <si>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</si>
  <si>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</si>
  <si>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</si>
  <si>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</si>
  <si>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</si>
  <si>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</si>
  <si>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</si>
  <si>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</si>
  <si>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</si>
  <si>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</si>
  <si>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</si>
  <si>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</si>
  <si>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</si>
  <si>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</si>
  <si>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</si>
  <si>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</si>
  <si>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</si>
  <si>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</si>
  <si>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</si>
  <si>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</si>
  <si>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</si>
  <si>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</si>
  <si>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</si>
  <si>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</si>
  <si>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</si>
  <si>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</si>
  <si>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</si>
  <si>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</si>
  <si>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</si>
  <si>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</si>
  <si>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</si>
  <si>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</si>
  <si>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</si>
  <si>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</si>
  <si>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</si>
  <si>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</si>
  <si>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</si>
  <si>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</si>
  <si>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</si>
  <si>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</si>
  <si>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</si>
  <si>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</si>
  <si>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</si>
  <si>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</si>
  <si>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</si>
  <si>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</si>
  <si>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</si>
  <si>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</si>
  <si>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</si>
  <si>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</si>
  <si>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</si>
  <si>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</si>
  <si>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</si>
  <si>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</si>
  <si>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</si>
  <si>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</si>
  <si>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</si>
  <si>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</si>
  <si>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</si>
  <si>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</si>
  <si>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</si>
  <si>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</si>
  <si>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</si>
  <si>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</si>
  <si>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</si>
  <si>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</si>
  <si>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</si>
  <si>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</si>
  <si>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</si>
  <si>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</si>
  <si>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</si>
  <si>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</si>
  <si>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</si>
  <si>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</si>
  <si>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</si>
  <si>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</si>
  <si>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</si>
  <si>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</si>
  <si>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</si>
  <si>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</si>
  <si>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</si>
  <si>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</si>
  <si>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</si>
  <si>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</si>
  <si>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</si>
  <si>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</si>
  <si>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</si>
  <si>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</si>
  <si>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</si>
  <si>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</si>
  <si>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</si>
  <si>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</si>
  <si>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</si>
  <si>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</si>
  <si>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</si>
  <si>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</si>
  <si>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</si>
  <si>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</si>
  <si>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</si>
  <si>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</si>
  <si>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</si>
  <si>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</si>
  <si>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</si>
  <si>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</si>
  <si>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</si>
  <si>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</si>
  <si>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</si>
  <si>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</si>
  <si>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</si>
  <si>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</si>
  <si>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</si>
  <si>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</si>
  <si>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</si>
  <si>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</si>
  <si>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</si>
  <si>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</si>
  <si>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</si>
  <si>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</si>
  <si>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</si>
  <si>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</si>
  <si>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</si>
  <si>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</si>
  <si>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</si>
  <si>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</si>
  <si>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</si>
  <si>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</si>
  <si>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</si>
  <si>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</si>
  <si>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</si>
  <si>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</si>
  <si>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</si>
  <si>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</si>
  <si>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</si>
  <si>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</si>
  <si>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</si>
  <si>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</si>
  <si>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</si>
  <si>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</si>
  <si>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</si>
  <si>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</si>
  <si>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</si>
  <si>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</si>
  <si>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</si>
  <si>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</si>
  <si>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</si>
  <si>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</si>
  <si>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</si>
  <si>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</si>
  <si>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</si>
  <si>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</si>
  <si>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</si>
  <si>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</si>
  <si>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</si>
  <si>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</si>
  <si>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</si>
  <si>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</si>
  <si>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</si>
  <si>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</si>
  <si>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</si>
  <si>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</si>
  <si>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</si>
  <si>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</si>
  <si>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</si>
  <si>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</si>
  <si>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</si>
  <si>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</si>
  <si>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</si>
  <si>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</si>
  <si>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</si>
  <si>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</si>
  <si>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</si>
  <si>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</si>
  <si>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</si>
  <si>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</si>
  <si>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</si>
  <si>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</si>
  <si>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</si>
  <si>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</si>
  <si>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</si>
  <si>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</si>
  <si>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</si>
  <si>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</si>
  <si>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</si>
  <si>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</si>
  <si>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</si>
  <si>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</si>
  <si>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</si>
  <si>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</si>
  <si>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</si>
  <si>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</si>
  <si>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</si>
  <si>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</si>
  <si>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</si>
  <si>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</si>
  <si>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</si>
  <si>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</si>
  <si>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</si>
  <si>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</si>
  <si>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</si>
  <si>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</si>
  <si>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</si>
  <si>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</si>
  <si>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</si>
  <si>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</si>
  <si>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</si>
  <si>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</si>
  <si>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</si>
  <si>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</si>
  <si>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</si>
  <si>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</si>
  <si>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</si>
  <si>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</si>
  <si>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</si>
  <si>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</si>
  <si>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</si>
  <si>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</si>
  <si>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</si>
  <si>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</si>
  <si>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</si>
  <si>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</si>
  <si>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</si>
  <si>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</si>
  <si>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</si>
  <si>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</si>
  <si>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</si>
  <si>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</si>
  <si>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</si>
  <si>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</si>
  <si>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</si>
  <si>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</si>
  <si>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</si>
  <si>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</si>
  <si>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</si>
  <si>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</si>
  <si>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</si>
  <si>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</si>
  <si>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</si>
  <si>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</si>
  <si>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</si>
  <si>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</si>
  <si>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</si>
  <si>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</si>
  <si>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</si>
  <si>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</si>
  <si>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</si>
  <si>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</si>
  <si>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</si>
  <si>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</si>
  <si>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</si>
  <si>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</si>
  <si>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</si>
  <si>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</si>
  <si>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</si>
  <si>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</si>
  <si>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</si>
  <si>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</si>
  <si>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</si>
  <si>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</si>
  <si>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</si>
  <si>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</si>
  <si>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</si>
  <si>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</si>
  <si>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</si>
  <si>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</si>
  <si>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</si>
  <si>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</si>
  <si>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</si>
  <si>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</si>
  <si>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</si>
  <si>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</si>
  <si>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</si>
  <si>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</si>
  <si>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</si>
  <si>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</si>
  <si>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</si>
  <si>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</si>
  <si>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</si>
  <si>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</si>
  <si>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</si>
  <si>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</si>
  <si>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</si>
  <si>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</si>
  <si>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</si>
  <si>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</si>
  <si>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</si>
  <si>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</si>
  <si>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</si>
  <si>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</si>
  <si>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</si>
  <si>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</si>
  <si>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</si>
  <si>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</si>
  <si>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</si>
  <si>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</si>
  <si>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</si>
  <si>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</si>
  <si>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</si>
  <si>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</si>
  <si>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</si>
  <si>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</si>
  <si>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</si>
  <si>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</si>
  <si>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</si>
  <si>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</si>
  <si>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</si>
  <si>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</si>
  <si>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</si>
  <si>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</si>
  <si>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</si>
  <si>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</si>
  <si>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</si>
  <si>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</si>
  <si>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</si>
  <si>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</si>
  <si>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</si>
  <si>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</si>
  <si>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</si>
  <si>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</si>
  <si>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</si>
  <si>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</si>
  <si>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</si>
  <si>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</si>
  <si>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</si>
  <si>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</si>
  <si>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</si>
  <si>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</si>
  <si>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</si>
  <si>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</si>
  <si>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</si>
  <si>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</si>
  <si>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</si>
  <si>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</si>
  <si>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</si>
  <si>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</si>
  <si>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</si>
  <si>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</si>
  <si>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</si>
  <si>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</si>
  <si>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</si>
  <si>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</si>
  <si>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</si>
  <si>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</si>
  <si>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</si>
  <si>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</si>
  <si>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</si>
  <si>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</si>
  <si>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</si>
  <si>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</si>
  <si>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</si>
  <si>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</si>
  <si>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</si>
  <si>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</si>
  <si>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</si>
  <si>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</si>
  <si>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</si>
  <si>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</si>
  <si>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</si>
  <si>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</si>
  <si>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</si>
  <si>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</si>
  <si>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</si>
  <si>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</si>
  <si>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</si>
  <si>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</si>
  <si>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</si>
  <si>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</si>
  <si>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</si>
  <si>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</si>
  <si>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</si>
  <si>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</si>
  <si>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</si>
  <si>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</si>
  <si>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</si>
  <si>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</si>
  <si>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</si>
  <si>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</si>
  <si>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</si>
  <si>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</si>
  <si>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</si>
  <si>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</si>
  <si>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</si>
  <si>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</si>
  <si>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</si>
  <si>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</si>
  <si>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</si>
  <si>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</si>
  <si>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</si>
  <si>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</si>
  <si>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</si>
  <si>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</si>
  <si>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</si>
  <si>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</si>
  <si>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</si>
  <si>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</si>
  <si>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</si>
  <si>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</si>
  <si>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</si>
  <si>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</si>
  <si>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</si>
  <si>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</si>
  <si>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</si>
  <si>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</si>
  <si>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</si>
  <si>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</si>
  <si>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</si>
  <si>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</si>
  <si>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</si>
  <si>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</si>
  <si>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</si>
  <si>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</si>
  <si>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</si>
  <si>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</si>
  <si>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</si>
  <si>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</si>
  <si>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</si>
  <si>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</si>
  <si>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</si>
  <si>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</si>
  <si>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</si>
  <si>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</si>
  <si>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</si>
  <si>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</si>
  <si>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</si>
  <si>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</si>
  <si>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</si>
  <si>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</si>
  <si>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</si>
  <si>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</si>
  <si>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</si>
  <si>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</si>
  <si>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</si>
  <si>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</si>
  <si>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</si>
  <si>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</si>
  <si>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</si>
  <si>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</si>
  <si>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</si>
  <si>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</si>
  <si>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</si>
  <si>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</si>
  <si>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</si>
  <si>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</si>
  <si>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</si>
  <si>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</si>
  <si>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</si>
  <si>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</si>
  <si>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</si>
  <si>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</si>
  <si>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</si>
  <si>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</si>
  <si>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</si>
  <si>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</si>
  <si>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</si>
  <si>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</si>
  <si>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</si>
  <si>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</si>
  <si>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</si>
  <si>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</si>
  <si>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</si>
  <si>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</si>
  <si>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</si>
  <si>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</si>
  <si>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</si>
  <si>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</si>
  <si>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</si>
  <si>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</si>
  <si>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</si>
  <si>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</si>
  <si>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</si>
  <si>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</si>
  <si>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</si>
  <si>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</si>
  <si>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</si>
  <si>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</si>
  <si>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</si>
  <si>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</si>
  <si>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</si>
  <si>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</si>
  <si>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</si>
  <si>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</si>
  <si>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</si>
  <si>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</si>
  <si>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</si>
  <si>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</si>
  <si>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</si>
  <si>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</si>
  <si>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</si>
  <si>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</si>
  <si>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</si>
  <si>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</si>
  <si>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</si>
  <si>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</si>
  <si>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</si>
  <si>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</si>
  <si>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</si>
  <si>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</si>
  <si>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</si>
  <si>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</si>
  <si>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</si>
  <si>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</si>
  <si>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</si>
  <si>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</si>
  <si>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</si>
  <si>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</si>
  <si>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</si>
  <si>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</si>
  <si>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</si>
  <si>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</si>
  <si>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</si>
  <si>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</si>
  <si>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</si>
  <si>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</si>
  <si>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</si>
  <si>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</si>
  <si>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</si>
  <si>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</si>
  <si>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</si>
  <si>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</si>
  <si>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</si>
  <si>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</si>
  <si>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</si>
  <si>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</si>
  <si>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</si>
  <si>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</si>
  <si>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</si>
  <si>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</si>
  <si>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</si>
  <si>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</si>
  <si>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</si>
  <si>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</si>
  <si>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</si>
  <si>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</si>
  <si>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</si>
  <si>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</si>
  <si>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</si>
  <si>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</si>
  <si>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</si>
  <si>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</si>
  <si>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</si>
  <si>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</si>
  <si>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</si>
  <si>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</si>
  <si>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</si>
  <si>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</si>
  <si>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</si>
  <si>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</si>
  <si>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</si>
  <si>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</si>
  <si>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</si>
  <si>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</si>
  <si>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</si>
  <si>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</si>
  <si>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</si>
  <si>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</si>
  <si>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</si>
  <si>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</si>
  <si>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</si>
  <si>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</si>
  <si>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</si>
  <si>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</si>
  <si>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</si>
  <si>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</si>
  <si>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</si>
  <si>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</si>
  <si>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</si>
  <si>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</si>
  <si>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</si>
  <si>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</si>
  <si>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</si>
  <si>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</si>
  <si>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</si>
  <si>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</si>
  <si>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</si>
  <si>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</si>
  <si>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</si>
  <si>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</si>
  <si>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</si>
  <si>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</si>
  <si>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</si>
  <si>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</si>
  <si>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</si>
  <si>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</si>
  <si>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</si>
  <si>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</si>
  <si>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</si>
  <si>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</si>
  <si>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</si>
  <si>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</si>
  <si>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</si>
  <si>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</si>
  <si>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</si>
  <si>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</si>
  <si>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</si>
  <si>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</si>
  <si>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</si>
  <si>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</si>
  <si>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</si>
  <si>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</si>
  <si>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</si>
  <si>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</si>
  <si>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</si>
  <si>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</si>
  <si>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</si>
  <si>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</si>
  <si>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</si>
  <si>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</si>
  <si>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</si>
  <si>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</si>
  <si>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</si>
  <si>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</si>
  <si>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</si>
  <si>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</si>
  <si>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</si>
  <si>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</si>
  <si>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</si>
  <si>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</si>
  <si>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</si>
  <si>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</si>
  <si>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</si>
  <si>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</si>
  <si>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</si>
  <si>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</si>
  <si>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</si>
  <si>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</si>
  <si>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</si>
  <si>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</si>
  <si>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</si>
  <si>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</si>
  <si>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</si>
  <si>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</si>
  <si>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</si>
  <si>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</si>
  <si>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</si>
  <si>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</si>
  <si>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</si>
  <si>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</si>
  <si>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</si>
  <si>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</si>
  <si>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</si>
  <si>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</si>
  <si>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</si>
  <si>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</si>
  <si>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</si>
  <si>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</si>
  <si>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</si>
  <si>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</si>
  <si>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</si>
  <si>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</si>
  <si>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</si>
  <si>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</si>
  <si>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</si>
  <si>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</si>
  <si>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</si>
  <si>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</si>
  <si>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</si>
  <si>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</si>
  <si>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</si>
  <si>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</si>
  <si>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</si>
  <si>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</si>
  <si>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</si>
  <si>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</si>
  <si>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</si>
  <si>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</si>
  <si>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</si>
  <si>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</si>
  <si>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</si>
  <si>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</si>
  <si>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</si>
  <si>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</si>
  <si>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</si>
  <si>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</si>
  <si>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</si>
  <si>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</si>
  <si>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</si>
  <si>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</si>
  <si>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</si>
  <si>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</si>
  <si>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</si>
  <si>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</si>
  <si>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</si>
  <si>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</si>
  <si>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</si>
  <si>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</si>
  <si>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</si>
  <si>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</si>
  <si>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</si>
  <si>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</si>
  <si>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</si>
  <si>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</si>
  <si>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</si>
  <si>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</si>
  <si>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</si>
  <si>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</si>
  <si>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</si>
  <si>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</si>
  <si>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</si>
  <si>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</si>
  <si>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</si>
  <si>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</si>
  <si>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</si>
  <si>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</si>
  <si>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</si>
  <si>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</si>
  <si>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</si>
  <si>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</si>
  <si>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</si>
  <si>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</si>
  <si>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</si>
  <si>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</si>
  <si>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</si>
  <si>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</si>
  <si>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</si>
  <si>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</si>
  <si>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</si>
  <si>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</si>
  <si>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</si>
  <si>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</si>
  <si>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</si>
  <si>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</si>
  <si>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</si>
  <si>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</si>
  <si>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</si>
  <si>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</si>
  <si>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</si>
  <si>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</si>
  <si>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</si>
  <si>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</si>
  <si>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</si>
  <si>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</si>
  <si>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</si>
  <si>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</si>
  <si>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</si>
  <si>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</si>
  <si>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</si>
  <si>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</si>
  <si>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</si>
  <si>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</si>
  <si>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</si>
  <si>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</si>
  <si>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</si>
  <si>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</si>
  <si>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</si>
  <si>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</si>
  <si>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</si>
  <si>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</si>
  <si>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</si>
  <si>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</si>
  <si>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</si>
  <si>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</si>
  <si>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</si>
  <si>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</si>
  <si>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</si>
  <si>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</si>
  <si>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</si>
  <si>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</si>
  <si>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</si>
  <si>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</si>
  <si>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</si>
  <si>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</si>
  <si>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</si>
  <si>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</si>
  <si>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</si>
  <si>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</si>
  <si>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</si>
  <si>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</si>
  <si>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</si>
  <si>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</si>
  <si>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</si>
  <si>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</si>
  <si>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</si>
  <si>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</si>
  <si>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</si>
  <si>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</si>
  <si>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</si>
  <si>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</si>
  <si>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</si>
  <si>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</si>
  <si>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</si>
  <si>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</si>
  <si>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</si>
  <si>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</si>
  <si>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</si>
  <si>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</si>
  <si>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</si>
  <si>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</si>
  <si>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</si>
  <si>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</si>
  <si>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</si>
  <si>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</si>
  <si>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</si>
  <si>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</si>
  <si>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</si>
  <si>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</si>
  <si>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</si>
  <si>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</si>
  <si>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</si>
  <si>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</si>
  <si>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</si>
  <si>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</si>
  <si>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</si>
  <si>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</si>
  <si>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</si>
  <si>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</si>
  <si>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</si>
  <si>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</si>
  <si>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</si>
  <si>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</si>
  <si>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</si>
  <si>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</si>
  <si>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</si>
  <si>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</si>
  <si>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</si>
  <si>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</si>
  <si>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</si>
  <si>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</si>
  <si>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</si>
  <si>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</si>
  <si>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</si>
  <si>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</si>
  <si>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</si>
  <si>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</si>
  <si>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</si>
  <si>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</si>
  <si>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</si>
  <si>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</si>
  <si>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</si>
  <si>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</si>
  <si>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</si>
  <si>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</si>
  <si>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</si>
  <si>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</si>
  <si>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</si>
  <si>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</si>
  <si>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</si>
  <si>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</si>
  <si>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</si>
  <si>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</si>
  <si>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</si>
  <si>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</si>
  <si>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</si>
  <si>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</si>
  <si>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</si>
  <si>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</si>
  <si>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</si>
  <si>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</si>
  <si>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</si>
  <si>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</si>
  <si>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</si>
  <si>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</si>
  <si>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</si>
  <si>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</si>
  <si>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</si>
  <si>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</si>
  <si>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</si>
  <si>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</si>
  <si>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</si>
  <si>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</si>
  <si>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</si>
  <si>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</si>
  <si>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</si>
  <si>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</si>
  <si>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</si>
  <si>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</si>
  <si>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</si>
  <si>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</si>
  <si>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</si>
  <si>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</si>
  <si>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</si>
  <si>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</si>
  <si>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</si>
  <si>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</si>
  <si>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</si>
  <si>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</si>
  <si>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</si>
  <si>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</si>
  <si>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</si>
  <si>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</si>
  <si>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</si>
  <si>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</si>
  <si>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</si>
  <si>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</si>
  <si>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</si>
  <si>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</si>
  <si>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</si>
  <si>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</si>
  <si>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</si>
  <si>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</si>
  <si>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</si>
  <si>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</si>
  <si>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</si>
  <si>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</si>
  <si>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</si>
  <si>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</si>
  <si>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</si>
  <si>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</si>
  <si>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</si>
  <si>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</si>
  <si>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</si>
  <si>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</si>
  <si>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</si>
  <si>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</si>
  <si>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</si>
  <si>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</si>
  <si>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</si>
  <si>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</si>
  <si>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</si>
  <si>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</si>
  <si>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</si>
  <si>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</si>
  <si>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</si>
  <si>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</si>
  <si>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</si>
  <si>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</si>
  <si>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</si>
  <si>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</si>
  <si>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</si>
  <si>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</si>
  <si>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</si>
  <si>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</si>
  <si>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</si>
  <si>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</si>
  <si>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</si>
  <si>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</si>
  <si>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</si>
  <si>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</si>
  <si>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</si>
  <si>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</si>
  <si>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</si>
  <si>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</si>
  <si>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</si>
  <si>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</si>
  <si>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</si>
  <si>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</si>
  <si>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</si>
  <si>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</si>
  <si>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</si>
  <si>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</si>
  <si>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</si>
  <si>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</si>
  <si>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</si>
  <si>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</si>
  <si>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</si>
  <si>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</si>
  <si>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</si>
  <si>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</si>
  <si>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</si>
  <si>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</si>
  <si>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</si>
  <si>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</si>
  <si>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</si>
  <si>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</si>
  <si>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</si>
  <si>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</si>
  <si>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</si>
  <si>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</si>
  <si>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</si>
  <si>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</si>
  <si>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</si>
  <si>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</si>
  <si>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</si>
  <si>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</si>
  <si>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</si>
  <si>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</si>
  <si>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</si>
  <si>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</si>
  <si>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</si>
  <si>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</si>
  <si>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</si>
  <si>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</si>
  <si>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</si>
  <si>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</si>
  <si>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</si>
  <si>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</si>
  <si>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</si>
  <si>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</si>
  <si>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</si>
  <si>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</si>
  <si>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</si>
  <si>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</si>
  <si>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</si>
  <si>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</si>
  <si>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</si>
  <si>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</si>
  <si>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</si>
  <si>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</si>
  <si>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</si>
  <si>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</si>
  <si>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</si>
  <si>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</si>
  <si>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</si>
  <si>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</si>
  <si>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</si>
  <si>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</si>
  <si>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</si>
  <si>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</si>
  <si>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</si>
  <si>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</si>
  <si>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</si>
  <si>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</si>
  <si>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</si>
  <si>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</si>
  <si>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</si>
  <si>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</si>
  <si>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</si>
  <si>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</si>
  <si>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</si>
  <si>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</si>
  <si>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</si>
  <si>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</si>
  <si>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</si>
  <si>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</si>
  <si>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</si>
  <si>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</si>
  <si>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</si>
  <si>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</si>
  <si>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</si>
  <si>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</si>
  <si>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</si>
  <si>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</si>
  <si>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</si>
  <si>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</si>
  <si>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</si>
  <si>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</si>
  <si>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</si>
  <si>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</si>
  <si>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</si>
  <si>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</si>
  <si>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</si>
  <si>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</si>
  <si>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</si>
  <si>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</si>
  <si>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</si>
  <si>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</si>
  <si>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</si>
  <si>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</si>
  <si>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</si>
  <si>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</si>
  <si>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</si>
  <si>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</si>
  <si>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</si>
  <si>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</si>
  <si>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</si>
  <si>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</si>
  <si>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</si>
  <si>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</si>
  <si>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</si>
  <si>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</si>
  <si>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</si>
  <si>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</si>
  <si>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</si>
  <si>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</si>
  <si>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</si>
  <si>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</si>
  <si>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</si>
  <si>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</si>
  <si>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</si>
  <si>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</si>
  <si>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</si>
  <si>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</si>
  <si>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</si>
  <si>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</si>
  <si>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</si>
  <si>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</si>
  <si>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</si>
  <si>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</si>
  <si>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</si>
  <si>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</si>
  <si>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</si>
  <si>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</si>
  <si>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</si>
  <si>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</si>
  <si>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</si>
  <si>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</si>
  <si>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</si>
  <si>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</si>
  <si>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</si>
  <si>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</si>
  <si>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</si>
  <si>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</si>
  <si>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</si>
  <si>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</si>
  <si>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</si>
  <si>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</si>
  <si>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</si>
  <si>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</si>
  <si>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</si>
  <si>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</si>
  <si>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</si>
  <si>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</si>
  <si>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</si>
  <si>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</si>
  <si>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</si>
  <si>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</si>
  <si>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</si>
  <si>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</si>
  <si>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</si>
  <si>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</si>
  <si>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</si>
  <si>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</si>
  <si>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</si>
  <si>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</si>
  <si>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</si>
  <si>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</si>
  <si>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</si>
  <si>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</si>
  <si>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</si>
  <si>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</si>
  <si>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</si>
  <si>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</si>
  <si>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</si>
  <si>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</si>
  <si>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</si>
  <si>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</si>
  <si>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</si>
  <si>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</si>
  <si>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</si>
  <si>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</si>
  <si>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</si>
  <si>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</si>
  <si>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</si>
  <si>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</si>
  <si>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</si>
  <si>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</si>
  <si>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</si>
  <si>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</si>
  <si>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</si>
  <si>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</si>
  <si>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</si>
  <si>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</si>
  <si>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</si>
  <si>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</si>
  <si>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</si>
  <si>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</si>
  <si>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</si>
  <si>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</si>
  <si>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</si>
  <si>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</si>
  <si>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</si>
  <si>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</si>
  <si>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</si>
  <si>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</si>
  <si>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</si>
  <si>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</si>
  <si>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</si>
  <si>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</si>
  <si>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</si>
  <si>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</si>
  <si>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</si>
  <si>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</si>
  <si>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</si>
  <si>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</si>
  <si>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</si>
  <si>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</si>
  <si>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</si>
  <si>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</si>
  <si>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</si>
  <si>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</si>
  <si>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</si>
  <si>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</si>
  <si>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</si>
  <si>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</si>
  <si>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</si>
  <si>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</si>
  <si>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</si>
  <si>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</si>
  <si>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</si>
  <si>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</si>
  <si>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</si>
  <si>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</si>
  <si>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</si>
  <si>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</si>
  <si>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</si>
  <si>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</si>
  <si>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</si>
  <si>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</si>
  <si>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</si>
  <si>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</si>
  <si>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</si>
  <si>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</si>
  <si>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</si>
  <si>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</si>
  <si>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</si>
  <si>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</si>
  <si>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</si>
  <si>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</si>
  <si>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</si>
  <si>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</si>
  <si>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</si>
  <si>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</si>
  <si>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</si>
  <si>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</si>
  <si>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</si>
  <si>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</si>
  <si>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</si>
  <si>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</si>
  <si>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</si>
  <si>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</si>
  <si>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</si>
  <si>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</si>
  <si>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</si>
  <si>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</si>
  <si>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</si>
  <si>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</si>
  <si>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</si>
  <si>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</si>
  <si>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</si>
  <si>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</si>
  <si>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</si>
  <si>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</si>
  <si>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</si>
  <si>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</si>
  <si>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</si>
  <si>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</si>
  <si>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</si>
  <si>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</si>
  <si>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</si>
  <si>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</si>
  <si>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</si>
  <si>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</si>
  <si>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</si>
  <si>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</si>
  <si>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</si>
  <si>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</si>
  <si>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</si>
  <si>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</si>
  <si>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</si>
  <si>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</si>
  <si>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</si>
  <si>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</si>
  <si>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</si>
  <si>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</si>
  <si>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</si>
  <si>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</si>
  <si>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</si>
  <si>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</si>
  <si>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</si>
  <si>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</si>
  <si>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</si>
  <si>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</si>
  <si>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</si>
  <si>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</si>
  <si>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</si>
  <si>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</si>
  <si>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</si>
  <si>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</si>
  <si>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</si>
  <si>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</si>
  <si>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</si>
  <si>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</si>
  <si>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</si>
  <si>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</si>
  <si>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</si>
  <si>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</si>
  <si>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</si>
  <si>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</si>
  <si>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</si>
  <si>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</si>
  <si>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</si>
  <si>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</si>
  <si>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</si>
  <si>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</si>
  <si>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</si>
  <si>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</si>
  <si>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</si>
  <si>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</si>
  <si>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</si>
  <si>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</si>
  <si>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</si>
  <si>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</si>
  <si>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</si>
  <si>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</si>
  <si>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</si>
  <si>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</si>
  <si>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</si>
  <si>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</si>
  <si>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</si>
  <si>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</si>
  <si>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</si>
  <si>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</si>
  <si>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</si>
  <si>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</si>
  <si>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</si>
  <si>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</si>
  <si>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</si>
  <si>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</si>
  <si>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</si>
  <si>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</si>
  <si>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</si>
  <si>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</si>
  <si>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</si>
  <si>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</si>
  <si>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</si>
  <si>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</si>
  <si>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</si>
  <si>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</si>
  <si>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</si>
  <si>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</si>
  <si>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</si>
  <si>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</si>
  <si>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</si>
  <si>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</si>
  <si>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</si>
  <si>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</si>
  <si>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</si>
  <si>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</si>
  <si>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</si>
  <si>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</si>
  <si>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</si>
  <si>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</si>
  <si>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</si>
  <si>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</si>
  <si>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</si>
  <si>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</si>
  <si>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</si>
  <si>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</si>
  <si>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</si>
  <si>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</si>
  <si>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</si>
  <si>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</si>
  <si>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</si>
  <si>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</si>
  <si>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</si>
  <si>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</si>
  <si>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</si>
  <si>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</si>
  <si>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</si>
  <si>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</si>
  <si>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</si>
  <si>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</si>
  <si>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</si>
  <si>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</si>
  <si>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</si>
  <si>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</si>
  <si>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</si>
  <si>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</si>
  <si>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</si>
  <si>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</si>
  <si>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</si>
  <si>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</si>
  <si>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</si>
  <si>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</si>
  <si>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</si>
  <si>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</si>
  <si>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</si>
  <si>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</si>
  <si>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</si>
  <si>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</si>
  <si>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</si>
  <si>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</si>
  <si>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</si>
  <si>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</si>
  <si>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</si>
  <si>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</si>
  <si>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</si>
  <si>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</si>
  <si>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</si>
  <si>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</si>
  <si>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</si>
  <si>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</si>
  <si>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</si>
  <si>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</si>
  <si>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</si>
  <si>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</si>
  <si>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</si>
  <si>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</si>
  <si>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</si>
  <si>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</si>
  <si>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</si>
  <si>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</si>
  <si>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</si>
  <si>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</si>
  <si>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</si>
  <si>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</si>
  <si>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</si>
  <si>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</si>
  <si>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</si>
  <si>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</si>
  <si>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</si>
  <si>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</si>
  <si>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</si>
  <si>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</si>
  <si>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</si>
  <si>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</si>
  <si>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</si>
  <si>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</si>
  <si>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</si>
  <si>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</si>
  <si>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</si>
  <si>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</si>
  <si>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</si>
  <si>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</si>
  <si>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</si>
  <si>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</si>
  <si>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</si>
  <si>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</si>
  <si>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</si>
  <si>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</si>
  <si>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</si>
  <si>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</si>
  <si>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</si>
  <si>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</si>
  <si>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</si>
  <si>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</si>
  <si>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</si>
  <si>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</si>
  <si>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</si>
  <si>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</si>
  <si>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</si>
  <si>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</si>
  <si>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</si>
  <si>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</si>
  <si>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</si>
  <si>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</si>
  <si>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</si>
  <si>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</si>
  <si>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</si>
  <si>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</si>
  <si>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</si>
  <si>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</si>
  <si>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</si>
  <si>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</si>
  <si>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</si>
  <si>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</si>
  <si>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</si>
  <si>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</si>
  <si>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</si>
  <si>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</si>
  <si>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</si>
  <si>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</si>
  <si>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</si>
  <si>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</si>
  <si>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</si>
  <si>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</si>
  <si>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</si>
  <si>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</si>
  <si>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</si>
  <si>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</si>
  <si>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</si>
  <si>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</si>
  <si>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</si>
  <si>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</si>
  <si>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</si>
  <si>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</si>
  <si>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</si>
  <si>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</si>
  <si>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</si>
  <si>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</si>
  <si>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</si>
  <si>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</si>
  <si>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</si>
  <si>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</si>
  <si>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</si>
  <si>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</si>
  <si>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</si>
  <si>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</si>
  <si>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</si>
  <si>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</si>
  <si>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</si>
  <si>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</si>
  <si>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</si>
  <si>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</si>
  <si>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</si>
  <si>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</si>
  <si>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</si>
  <si>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</si>
  <si>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</si>
  <si>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</si>
  <si>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</si>
  <si>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</si>
  <si>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</si>
  <si>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</si>
  <si>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</si>
  <si>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</si>
  <si>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</si>
  <si>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</si>
  <si>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</si>
  <si>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</si>
  <si>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</si>
  <si>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</si>
  <si>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</si>
  <si>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</si>
  <si>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</si>
  <si>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</si>
  <si>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</si>
  <si>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</si>
  <si>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</si>
  <si>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</si>
  <si>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</si>
  <si>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</si>
  <si>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</si>
  <si>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</si>
  <si>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</si>
  <si>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</si>
  <si>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</si>
  <si>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</si>
  <si>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</si>
  <si>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</si>
  <si>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</si>
  <si>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</si>
  <si>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</si>
  <si>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</si>
  <si>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</si>
  <si>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</si>
  <si>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</si>
  <si>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</si>
  <si>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</si>
  <si>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</si>
  <si>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</si>
  <si>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</si>
  <si>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</si>
  <si>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</si>
  <si>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</si>
  <si>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</si>
  <si>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</si>
  <si>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</si>
  <si>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</si>
  <si>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</si>
  <si>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</si>
  <si>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</si>
  <si>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</si>
  <si>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</si>
  <si>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</si>
  <si>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</si>
  <si>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</si>
  <si>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</si>
  <si>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</si>
  <si>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</si>
  <si>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</si>
  <si>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</si>
  <si>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</si>
  <si>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</si>
  <si>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</si>
  <si>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</si>
  <si>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</si>
  <si>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</si>
  <si>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</si>
  <si>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</si>
  <si>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</si>
  <si>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</si>
  <si>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</si>
  <si>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</si>
  <si>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</si>
  <si>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</si>
  <si>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</si>
  <si>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</si>
  <si>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</si>
  <si>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</si>
  <si>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</si>
  <si>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</si>
  <si>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</si>
  <si>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</si>
  <si>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</si>
  <si>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</si>
  <si>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</si>
  <si>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</si>
  <si>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</si>
  <si>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</si>
  <si>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</si>
  <si>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</si>
  <si>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</si>
  <si>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</si>
  <si>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</si>
  <si>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</si>
  <si>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</si>
  <si>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</si>
  <si>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</si>
  <si>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</si>
  <si>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</si>
  <si>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</si>
  <si>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</si>
  <si>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</si>
  <si>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</si>
  <si>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</si>
  <si>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</si>
  <si>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</si>
  <si>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</si>
  <si>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</si>
  <si>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</si>
  <si>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</si>
  <si>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</si>
  <si>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</si>
  <si>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</si>
  <si>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</si>
  <si>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</si>
  <si>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</si>
  <si>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</si>
  <si>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</si>
  <si>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</si>
  <si>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</si>
  <si>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</si>
  <si>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</si>
  <si>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</si>
  <si>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</si>
  <si>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</si>
  <si>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</si>
  <si>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</si>
  <si>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</si>
  <si>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</si>
  <si>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</si>
  <si>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</si>
  <si>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</si>
  <si>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</si>
  <si>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</si>
  <si>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</si>
  <si>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</si>
  <si>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</si>
  <si>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</si>
  <si>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</si>
  <si>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</si>
  <si>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</si>
  <si>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</si>
  <si>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</si>
  <si>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</si>
  <si>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</si>
  <si>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</si>
  <si>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</si>
  <si>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</si>
  <si>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</si>
  <si>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</si>
  <si>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</si>
  <si>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</si>
  <si>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</si>
  <si>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</si>
  <si>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</si>
  <si>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</si>
  <si>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</si>
  <si>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</si>
  <si>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</si>
  <si>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</si>
  <si>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</si>
  <si>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</si>
  <si>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</si>
  <si>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</si>
  <si>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</si>
  <si>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</si>
  <si>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</si>
  <si>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</si>
  <si>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</si>
  <si>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</si>
  <si>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</si>
  <si>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</si>
  <si>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</si>
  <si>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</si>
  <si>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</si>
  <si>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</si>
  <si>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</si>
  <si>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</si>
  <si>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</si>
  <si>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</si>
  <si>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</si>
  <si>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</si>
  <si>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</si>
  <si>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</si>
  <si>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</si>
  <si>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</si>
  <si>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</si>
  <si>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</si>
  <si>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</si>
  <si>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</si>
  <si>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</si>
  <si>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</si>
  <si>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</si>
  <si>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</si>
  <si>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</si>
  <si>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</si>
  <si>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</si>
  <si>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</si>
  <si>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</si>
  <si>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</si>
  <si>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</si>
  <si>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</si>
  <si>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</si>
  <si>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</si>
  <si>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</si>
  <si>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</si>
  <si>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</si>
  <si>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</si>
  <si>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</si>
  <si>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</si>
  <si>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</si>
  <si>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</si>
  <si>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</si>
  <si>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</si>
  <si>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</si>
  <si>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</si>
  <si>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</si>
  <si>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</si>
  <si>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</si>
  <si>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</si>
  <si>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</si>
  <si>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</si>
  <si>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</si>
  <si>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</si>
  <si>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</si>
  <si>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</si>
  <si>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</si>
  <si>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</si>
  <si>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</si>
  <si>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</si>
  <si>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</si>
  <si>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</si>
  <si>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</si>
  <si>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</si>
  <si>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</si>
  <si>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</si>
  <si>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</si>
  <si>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</si>
  <si>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</si>
  <si>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</si>
  <si>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</si>
  <si>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</si>
  <si>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</si>
  <si>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</si>
  <si>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</si>
  <si>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</si>
  <si>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</si>
  <si>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</si>
  <si>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</si>
  <si>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</si>
  <si>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</si>
  <si>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</si>
  <si>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</si>
  <si>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</si>
  <si>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</si>
  <si>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</si>
  <si>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</si>
  <si>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</si>
  <si>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</si>
  <si>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</si>
  <si>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</si>
  <si>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</si>
  <si>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</si>
  <si>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</si>
  <si>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</si>
  <si>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</si>
  <si>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</si>
  <si>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</si>
  <si>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</si>
  <si>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</si>
  <si>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</si>
  <si>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</si>
  <si>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</si>
  <si>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</si>
  <si>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</si>
  <si>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</si>
  <si>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</si>
  <si>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</si>
  <si>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</si>
  <si>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</si>
  <si>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</si>
  <si>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</si>
  <si>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</si>
  <si>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</si>
  <si>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</si>
  <si>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</si>
  <si>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</si>
  <si>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</si>
  <si>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</si>
  <si>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</si>
  <si>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</si>
  <si>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</si>
  <si>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</si>
  <si>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</si>
  <si>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</si>
  <si>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</si>
  <si>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</si>
  <si>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</si>
  <si>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</si>
  <si>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</si>
  <si>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</si>
  <si>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</si>
  <si>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</si>
  <si>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</si>
  <si>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</si>
  <si>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</si>
  <si>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</si>
  <si>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</si>
  <si>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</si>
  <si>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</si>
  <si>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</si>
  <si>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</si>
  <si>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</si>
  <si>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</si>
  <si>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</si>
  <si>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</si>
  <si>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</si>
  <si>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</si>
  <si>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</si>
  <si>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</si>
  <si>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</si>
  <si>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</si>
  <si>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</si>
  <si>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</si>
  <si>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</si>
  <si>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</si>
  <si>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</si>
  <si>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</si>
  <si>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</si>
  <si>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</si>
  <si>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</si>
  <si>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</si>
  <si>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</si>
  <si>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</si>
  <si>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</si>
  <si>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</si>
  <si>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</si>
  <si>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</si>
  <si>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</si>
  <si>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</si>
  <si>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</si>
  <si>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</si>
  <si>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</si>
  <si>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</si>
  <si>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</si>
  <si>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</si>
  <si>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</si>
  <si>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</si>
  <si>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</si>
  <si>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</si>
  <si>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</si>
  <si>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</si>
  <si>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</si>
  <si>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</si>
  <si>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</si>
  <si>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</si>
  <si>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</si>
  <si>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</si>
  <si>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</si>
  <si>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</si>
  <si>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</si>
  <si>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</si>
  <si>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</si>
  <si>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</si>
  <si>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</si>
  <si>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</si>
  <si>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</si>
  <si>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</si>
  <si>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</si>
  <si>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</si>
  <si>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</si>
  <si>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</si>
  <si>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</si>
  <si>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</si>
  <si>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</si>
  <si>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</si>
  <si>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</si>
  <si>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</si>
  <si>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</si>
  <si>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</si>
  <si>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</si>
  <si>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</si>
  <si>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</si>
  <si>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</si>
  <si>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</si>
  <si>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</si>
  <si>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</si>
  <si>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</si>
  <si>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</si>
  <si>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</si>
  <si>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</si>
  <si>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</si>
  <si>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</si>
  <si>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</si>
  <si>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</si>
  <si>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</si>
  <si>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</si>
  <si>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</si>
  <si>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</si>
  <si>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</si>
  <si>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</si>
  <si>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</si>
  <si>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</si>
  <si>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</si>
  <si>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</si>
  <si>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</si>
  <si>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</si>
  <si>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</si>
  <si>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</si>
  <si>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</si>
  <si>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</si>
  <si>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</si>
  <si>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</si>
  <si>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</si>
  <si>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</si>
  <si>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</si>
  <si>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</si>
  <si>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</si>
  <si>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</si>
  <si>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</si>
  <si>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</si>
  <si>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</si>
  <si>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</si>
  <si>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</si>
  <si>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</si>
  <si>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</si>
  <si>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</si>
  <si>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</si>
  <si>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</si>
  <si>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</si>
  <si>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</si>
  <si>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</si>
  <si>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</si>
  <si>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</si>
  <si>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</si>
  <si>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</si>
  <si>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</si>
  <si>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</si>
  <si>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</si>
  <si>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</si>
  <si>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</si>
  <si>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</si>
  <si>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</si>
  <si>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</si>
  <si>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</si>
  <si>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</si>
  <si>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</si>
  <si>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</si>
  <si>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</si>
  <si>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</si>
  <si>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</si>
  <si>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</si>
  <si>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</si>
  <si>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</si>
  <si>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</si>
  <si>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</si>
  <si>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</si>
  <si>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</si>
  <si>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</si>
  <si>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</si>
  <si>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</si>
  <si>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</si>
  <si>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</si>
  <si>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</si>
  <si>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</si>
  <si>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</si>
  <si>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</si>
  <si>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</si>
  <si>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</si>
  <si>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</si>
  <si>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</si>
  <si>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</si>
  <si>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</si>
  <si>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</si>
  <si>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</si>
  <si>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</si>
  <si>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</si>
  <si>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</si>
  <si>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</si>
  <si>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</si>
  <si>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</si>
  <si>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</si>
  <si>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</si>
  <si>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</si>
  <si>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</si>
  <si>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</si>
  <si>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</si>
  <si>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</si>
  <si>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</si>
  <si>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</si>
  <si>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</si>
  <si>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</si>
  <si>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</si>
  <si>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</si>
  <si>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</si>
  <si>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</si>
  <si>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</si>
  <si>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</si>
  <si>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</si>
  <si>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</si>
  <si>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</si>
  <si>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</si>
  <si>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</si>
  <si>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</si>
  <si>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</si>
  <si>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</si>
  <si>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</si>
  <si>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</si>
  <si>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</si>
  <si>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</si>
  <si>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</si>
  <si>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</si>
  <si>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</si>
  <si>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</si>
  <si>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</si>
  <si>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</si>
  <si>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</si>
  <si>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</si>
  <si>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</si>
  <si>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</si>
  <si>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</si>
  <si>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</si>
  <si>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</si>
  <si>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</si>
  <si>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</si>
  <si>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</si>
  <si>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</si>
  <si>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</si>
  <si>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</si>
  <si>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</si>
  <si>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</si>
  <si>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</si>
  <si>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</si>
  <si>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</si>
  <si>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</si>
  <si>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</si>
  <si>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</si>
  <si>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</si>
  <si>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</si>
  <si>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</si>
  <si>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</si>
  <si>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</si>
  <si>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</si>
  <si>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</si>
  <si>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</si>
  <si>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</si>
  <si>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</si>
  <si>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</si>
  <si>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</si>
  <si>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</si>
  <si>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</si>
  <si>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</si>
  <si>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</si>
  <si>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</si>
  <si>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</si>
  <si>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</si>
  <si>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</si>
  <si>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</si>
  <si>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</si>
  <si>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</si>
  <si>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</si>
  <si>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</si>
  <si>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</si>
  <si>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</si>
  <si>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</si>
  <si>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</si>
  <si>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</si>
  <si>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</si>
  <si>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</si>
  <si>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</si>
  <si>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</si>
  <si>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</si>
  <si>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</si>
  <si>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</si>
  <si>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</si>
  <si>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</si>
  <si>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</si>
  <si>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</si>
  <si>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</si>
  <si>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</si>
  <si>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</si>
  <si>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</si>
  <si>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</si>
  <si>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</si>
  <si>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</si>
  <si>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</si>
  <si>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</si>
  <si>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</si>
  <si>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</si>
  <si>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</si>
  <si>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</si>
  <si>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</si>
  <si>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</si>
  <si>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</si>
  <si>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</si>
  <si>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</si>
  <si>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</si>
  <si>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</si>
  <si>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</si>
  <si>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</si>
  <si>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</si>
  <si>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</si>
  <si>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</si>
  <si>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</si>
  <si>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</si>
  <si>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</si>
  <si>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</si>
  <si>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</si>
  <si>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</si>
  <si>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</si>
  <si>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</si>
  <si>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</si>
  <si>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</si>
  <si>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</si>
  <si>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</si>
  <si>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</si>
  <si>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</si>
  <si>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</si>
  <si>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</si>
  <si>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</si>
  <si>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</si>
  <si>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</si>
  <si>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</si>
  <si>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</si>
  <si>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</si>
  <si>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</si>
  <si>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</si>
  <si>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</si>
  <si>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</si>
  <si>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</si>
  <si>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</si>
  <si>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</si>
  <si>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</si>
  <si>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</si>
  <si>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</si>
  <si>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</si>
  <si>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</si>
  <si>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</si>
  <si>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</si>
  <si>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</si>
  <si>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</si>
  <si>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</si>
  <si>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</si>
  <si>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</si>
  <si>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</si>
  <si>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</si>
  <si>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</si>
  <si>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</si>
  <si>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</si>
  <si>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</si>
  <si>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</si>
  <si>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</si>
  <si>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</si>
  <si>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</si>
  <si>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</si>
  <si>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</si>
  <si>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</si>
  <si>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</si>
  <si>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</si>
  <si>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</si>
  <si>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</si>
  <si>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</si>
  <si>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</si>
  <si>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</si>
  <si>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</si>
  <si>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</si>
  <si>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</si>
  <si>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</si>
  <si>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</si>
  <si>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</si>
  <si>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</si>
  <si>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</si>
  <si>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</si>
  <si>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</si>
  <si>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</si>
  <si>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</si>
  <si>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</si>
  <si>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</si>
  <si>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</si>
  <si>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</si>
  <si>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</si>
  <si>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</si>
  <si>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</si>
  <si>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</si>
  <si>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</si>
  <si>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</si>
  <si>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</si>
  <si>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</si>
  <si>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</si>
  <si>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</si>
  <si>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</si>
  <si>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</si>
  <si>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</si>
  <si>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</si>
  <si>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</si>
  <si>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</si>
  <si>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</si>
  <si>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</si>
  <si>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</si>
  <si>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</si>
  <si>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</si>
  <si>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</si>
  <si>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</si>
  <si>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</si>
  <si>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</si>
  <si>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</si>
  <si>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</si>
  <si>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</si>
  <si>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</si>
  <si>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</si>
  <si>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</si>
  <si>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</si>
  <si>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</si>
  <si>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</si>
  <si>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</si>
  <si>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</si>
  <si>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</si>
  <si>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</si>
  <si>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</si>
  <si>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</si>
  <si>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</si>
  <si>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</si>
  <si>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</si>
  <si>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</si>
  <si>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</si>
  <si>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</si>
  <si>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</si>
  <si>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</si>
  <si>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</si>
  <si>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</si>
  <si>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</si>
  <si>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</si>
  <si>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</si>
  <si>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</si>
  <si>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</si>
  <si>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</si>
  <si>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</si>
  <si>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</si>
  <si>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</si>
  <si>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</si>
  <si>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</si>
  <si>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</si>
  <si>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</si>
  <si>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</si>
  <si>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</si>
  <si>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</si>
  <si>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</si>
  <si>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</si>
  <si>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</si>
  <si>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</si>
  <si>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</si>
  <si>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</si>
  <si>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</si>
  <si>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</si>
  <si>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</si>
  <si>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</si>
  <si>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</si>
  <si>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</si>
  <si>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</si>
  <si>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</si>
  <si>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</si>
  <si>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</si>
  <si>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</si>
  <si>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</si>
  <si>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</si>
  <si>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</si>
  <si>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</si>
  <si>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</si>
  <si>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</si>
  <si>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</si>
  <si>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</si>
  <si>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</si>
  <si>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</si>
  <si>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</si>
  <si>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</si>
  <si>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</si>
  <si>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</si>
  <si>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</si>
  <si>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</si>
  <si>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</si>
  <si>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</si>
  <si>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</si>
  <si>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</si>
  <si>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</si>
  <si>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</si>
  <si>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</si>
  <si>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</si>
  <si>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</si>
  <si>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</si>
  <si>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</si>
  <si>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</si>
  <si>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</si>
  <si>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</si>
  <si>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</si>
  <si>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</si>
  <si>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</si>
  <si>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</si>
  <si>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</si>
  <si>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</si>
  <si>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</si>
  <si>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</si>
  <si>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</si>
  <si>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</si>
  <si>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</si>
  <si>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</si>
  <si>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</si>
  <si>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</si>
  <si>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</si>
  <si>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</si>
  <si>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</si>
  <si>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</si>
  <si>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</si>
  <si>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</si>
  <si>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</si>
  <si>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</si>
  <si>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</si>
  <si>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</si>
  <si>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</si>
  <si>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</si>
  <si>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</si>
  <si>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</si>
  <si>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</si>
  <si>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</si>
  <si>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</si>
  <si>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</si>
  <si>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</si>
  <si>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</si>
  <si>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</si>
  <si>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</si>
  <si>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</si>
  <si>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</si>
  <si>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</si>
  <si>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</si>
  <si>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</si>
  <si>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</si>
  <si>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</si>
  <si>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</si>
  <si>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</si>
  <si>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</si>
  <si>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</si>
  <si>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</si>
  <si>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</si>
  <si>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</si>
  <si>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</si>
  <si>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</si>
  <si>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</si>
  <si>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</si>
  <si>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</si>
  <si>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</si>
  <si>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</si>
  <si>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</si>
  <si>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</si>
  <si>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</si>
  <si>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</si>
  <si>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</si>
  <si>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</si>
  <si>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</si>
  <si>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</si>
  <si>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</si>
  <si>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</si>
  <si>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</si>
  <si>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</si>
  <si>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</si>
  <si>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</si>
  <si>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</si>
  <si>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</si>
  <si>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</si>
  <si>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</si>
  <si>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</si>
  <si>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</si>
  <si>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</si>
  <si>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</si>
  <si>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</si>
  <si>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</si>
  <si>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</si>
  <si>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</si>
  <si>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</si>
  <si>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</si>
  <si>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</si>
  <si>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</si>
  <si>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</si>
  <si>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</si>
  <si>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</si>
  <si>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</si>
  <si>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</si>
  <si>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</si>
  <si>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</si>
  <si>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</si>
  <si>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</si>
  <si>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</si>
  <si>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</si>
  <si>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</si>
  <si>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</si>
  <si>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</si>
  <si>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</si>
  <si>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</si>
  <si>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</si>
  <si>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</si>
  <si>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</si>
  <si>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</si>
  <si>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</si>
  <si>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</si>
  <si>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</si>
  <si>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</si>
  <si>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</si>
  <si>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</si>
  <si>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</si>
  <si>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</si>
  <si>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</si>
  <si>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</si>
  <si>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</si>
  <si>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</si>
  <si>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</si>
  <si>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</si>
  <si>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</si>
  <si>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</si>
  <si>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</si>
  <si>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</si>
  <si>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</si>
  <si>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</si>
  <si>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</si>
  <si>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</si>
  <si>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</si>
  <si>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</si>
  <si>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</si>
  <si>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</si>
  <si>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</si>
  <si>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</si>
  <si>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</si>
  <si>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</si>
  <si>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</si>
  <si>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</si>
  <si>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</si>
  <si>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</si>
  <si>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</si>
  <si>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</si>
  <si>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</si>
  <si>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</si>
  <si>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</si>
  <si>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</si>
  <si>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</si>
  <si>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</si>
  <si>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</si>
  <si>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</si>
  <si>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</si>
  <si>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</si>
  <si>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</si>
  <si>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</si>
  <si>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</si>
  <si>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</si>
  <si>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</si>
  <si>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</si>
  <si>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</si>
  <si>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</si>
  <si>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</si>
  <si>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</si>
  <si>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</si>
  <si>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</si>
  <si>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</si>
  <si>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</si>
  <si>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</si>
  <si>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</si>
  <si>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</si>
  <si>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</si>
  <si>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</si>
  <si>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</si>
  <si>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</si>
  <si>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</si>
  <si>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</si>
  <si>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</si>
  <si>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</si>
  <si>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</si>
  <si>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</si>
  <si>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</si>
  <si>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</si>
  <si>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</si>
  <si>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</si>
  <si>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</si>
  <si>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</si>
  <si>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</si>
  <si>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</si>
  <si>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</si>
  <si>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</si>
  <si>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</si>
  <si>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</si>
  <si>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</si>
  <si>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</si>
  <si>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</si>
  <si>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</si>
  <si>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</si>
  <si>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</si>
  <si>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</si>
  <si>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</si>
  <si>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</si>
  <si>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</si>
  <si>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</si>
  <si>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</si>
  <si>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</si>
  <si>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</si>
  <si>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</si>
  <si>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</si>
  <si>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</si>
  <si>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</si>
  <si>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</si>
  <si>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</si>
  <si>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</si>
  <si>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</si>
  <si>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</si>
  <si>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</si>
  <si>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</si>
  <si>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</si>
  <si>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</si>
  <si>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</si>
  <si>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</si>
  <si>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</si>
  <si>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</si>
  <si>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</si>
  <si>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</si>
  <si>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</si>
  <si>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</si>
  <si>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</si>
  <si>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</si>
  <si>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</si>
  <si>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</si>
  <si>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</si>
  <si>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</si>
  <si>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</si>
  <si>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</si>
  <si>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</si>
  <si>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</si>
  <si>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</si>
  <si>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</si>
  <si>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</si>
  <si>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</si>
  <si>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</si>
  <si>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</si>
  <si>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</si>
  <si>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</si>
  <si>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</si>
  <si>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</si>
  <si>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</si>
  <si>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</si>
  <si>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</si>
  <si>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</si>
  <si>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</si>
  <si>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</si>
  <si>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</si>
  <si>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</si>
  <si>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</si>
  <si>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</si>
  <si>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</si>
  <si>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</si>
  <si>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</si>
  <si>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</si>
  <si>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</si>
  <si>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</si>
  <si>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</si>
  <si>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</si>
  <si>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</si>
  <si>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</si>
  <si>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</si>
  <si>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</si>
  <si>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</si>
  <si>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</si>
  <si>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</si>
  <si>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</si>
  <si>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</si>
  <si>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</si>
  <si>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</si>
  <si>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</si>
  <si>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</si>
  <si>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</si>
  <si>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</si>
  <si>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</si>
  <si>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</si>
  <si>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</si>
  <si>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</si>
  <si>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</si>
  <si>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</si>
  <si>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</si>
  <si>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</si>
  <si>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</si>
  <si>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</si>
  <si>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</si>
  <si>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</si>
  <si>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</si>
  <si>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</si>
  <si>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</si>
  <si>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</si>
  <si>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</si>
  <si>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</si>
  <si>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</si>
  <si>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</si>
  <si>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</si>
  <si>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</si>
  <si>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</si>
  <si>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</si>
  <si>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</si>
  <si>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</si>
  <si>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</si>
  <si>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</si>
  <si>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</si>
  <si>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</si>
  <si>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</si>
  <si>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</si>
  <si>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</si>
  <si>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</si>
  <si>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</si>
  <si>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</si>
  <si>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</si>
  <si>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</si>
  <si>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</si>
  <si>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</si>
  <si>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</si>
  <si>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</si>
  <si>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</si>
  <si>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</si>
  <si>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</si>
  <si>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</si>
  <si>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</si>
  <si>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</si>
  <si>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</si>
  <si>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</si>
  <si>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</si>
  <si>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</si>
  <si>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</si>
  <si>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</si>
  <si>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</si>
  <si>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</si>
  <si>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</si>
  <si>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</si>
  <si>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</si>
  <si>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</si>
  <si>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</si>
  <si>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</si>
  <si>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</si>
  <si>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</si>
  <si>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</si>
  <si>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</si>
  <si>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</si>
  <si>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</si>
  <si>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</si>
  <si>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</si>
  <si>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</si>
  <si>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</si>
  <si>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</si>
  <si>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</si>
  <si>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</si>
  <si>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</si>
  <si>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</si>
  <si>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</si>
  <si>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</si>
  <si>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</si>
  <si>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</si>
  <si>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</si>
  <si>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</si>
  <si>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</si>
  <si>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</si>
  <si>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</si>
  <si>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</si>
  <si>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</si>
  <si>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</si>
  <si>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</si>
  <si>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</si>
  <si>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</si>
  <si>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</si>
  <si>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</si>
  <si>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</si>
  <si>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</si>
  <si>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</si>
  <si>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</si>
  <si>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</si>
  <si>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</si>
  <si>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</si>
  <si>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</si>
  <si>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</si>
  <si>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</si>
  <si>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</si>
  <si>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</si>
  <si>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</si>
  <si>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</si>
  <si>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</si>
  <si>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</si>
  <si>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</si>
  <si>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</si>
  <si>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</si>
  <si>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</si>
  <si>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</si>
  <si>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</si>
  <si>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</si>
  <si>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</si>
  <si>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</si>
  <si>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</si>
  <si>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</si>
  <si>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</si>
  <si>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</si>
  <si>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</si>
  <si>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</si>
  <si>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</si>
  <si>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</si>
  <si>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</si>
  <si>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</si>
  <si>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</si>
  <si>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</si>
  <si>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</si>
  <si>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</si>
  <si>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</si>
  <si>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</si>
  <si>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</si>
  <si>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</si>
  <si>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</si>
  <si>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</si>
  <si>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</si>
  <si>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</si>
  <si>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</si>
  <si>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</si>
  <si>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</si>
  <si>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</si>
  <si>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</si>
  <si>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</si>
  <si>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</si>
  <si>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</si>
  <si>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</si>
  <si>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</si>
  <si>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</si>
  <si>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</si>
  <si>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</si>
  <si>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</si>
  <si>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</si>
  <si>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</si>
  <si>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</si>
  <si>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</si>
  <si>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</si>
  <si>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</si>
  <si>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</si>
  <si>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</si>
  <si>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</si>
  <si>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</si>
  <si>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</si>
  <si>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</si>
  <si>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</si>
  <si>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</si>
  <si>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</si>
  <si>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</si>
  <si>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</si>
  <si>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</si>
  <si>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</si>
  <si>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</si>
  <si>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</si>
  <si>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</si>
  <si>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</si>
  <si>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</si>
  <si>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</si>
  <si>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</si>
  <si>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</si>
  <si>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</si>
  <si>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</si>
  <si>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</si>
  <si>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</si>
  <si>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</si>
  <si>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</si>
  <si>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</si>
  <si>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</si>
  <si>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</si>
  <si>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</si>
  <si>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</si>
  <si>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</si>
  <si>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</si>
  <si>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</si>
  <si>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</si>
  <si>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</si>
  <si>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</si>
  <si>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</si>
  <si>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</si>
  <si>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</si>
  <si>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</si>
  <si>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</si>
  <si>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</si>
  <si>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</si>
  <si>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</si>
  <si>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</si>
  <si>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</si>
  <si>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</si>
  <si>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</si>
  <si>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</si>
  <si>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</si>
  <si>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</si>
  <si>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</si>
  <si>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</si>
  <si>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</si>
  <si>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</si>
  <si>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</si>
  <si>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</si>
  <si>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</si>
  <si>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</si>
  <si>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</si>
  <si>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</si>
  <si>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</si>
  <si>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</si>
  <si>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</si>
  <si>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</si>
  <si>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</si>
  <si>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</si>
  <si>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</si>
  <si>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</si>
  <si>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</si>
  <si>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</si>
  <si>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</si>
  <si>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</si>
  <si>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</si>
  <si>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</si>
  <si>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</si>
  <si>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</si>
  <si>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</si>
  <si>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</si>
  <si>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</si>
  <si>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</si>
  <si>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</si>
  <si>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</si>
  <si>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</si>
  <si>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</si>
  <si>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</si>
  <si>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</si>
  <si>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</si>
  <si>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</si>
  <si>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</si>
  <si>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</si>
  <si>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</si>
  <si>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</si>
  <si>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</si>
  <si>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</si>
  <si>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</si>
  <si>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</si>
  <si>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</si>
  <si>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</si>
  <si>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</si>
  <si>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</si>
  <si>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</si>
  <si>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</si>
  <si>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</si>
  <si>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</si>
  <si>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</si>
  <si>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</si>
  <si>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</si>
  <si>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</si>
  <si>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</si>
  <si>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</si>
  <si>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</si>
  <si>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</si>
  <si>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</si>
  <si>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</si>
  <si>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</si>
  <si>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</si>
  <si>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</si>
  <si>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</si>
  <si>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</si>
  <si>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</si>
  <si>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</si>
  <si>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</si>
  <si>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</si>
  <si>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</si>
  <si>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</si>
  <si>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</si>
  <si>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</si>
  <si>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</si>
  <si>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</si>
  <si>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</si>
  <si>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</si>
  <si>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</si>
  <si>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</si>
  <si>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</si>
  <si>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</si>
  <si>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</si>
  <si>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</si>
  <si>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</si>
  <si>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</si>
  <si>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</si>
  <si>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</si>
  <si>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</si>
  <si>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</si>
  <si>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</si>
  <si>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</si>
  <si>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</si>
  <si>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</si>
  <si>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</si>
  <si>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</si>
  <si>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</si>
  <si>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</si>
  <si>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</si>
  <si>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</si>
  <si>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</si>
  <si>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</si>
  <si>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</si>
  <si>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</si>
  <si>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</si>
  <si>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</si>
  <si>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</si>
  <si>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</si>
  <si>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</si>
  <si>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</si>
  <si>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</si>
  <si>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</si>
  <si>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</si>
  <si>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</si>
  <si>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</si>
  <si>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</si>
  <si>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</si>
  <si>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</si>
  <si>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</si>
  <si>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</si>
  <si>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</si>
  <si>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</si>
  <si>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</si>
  <si>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</si>
  <si>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</si>
  <si>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</si>
  <si>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</si>
  <si>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</si>
  <si>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</si>
  <si>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</si>
  <si>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</si>
  <si>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</si>
  <si>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</si>
  <si>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</si>
  <si>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</si>
  <si>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</si>
  <si>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</si>
  <si>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</si>
  <si>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</si>
  <si>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</si>
  <si>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</si>
  <si>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</si>
  <si>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</si>
  <si>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</si>
  <si>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</si>
  <si>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</si>
  <si>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</si>
  <si>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</si>
  <si>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</si>
  <si>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</si>
  <si>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</si>
  <si>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</si>
  <si>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</si>
  <si>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</si>
  <si>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</si>
  <si>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</si>
  <si>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</si>
  <si>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</si>
  <si>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</si>
  <si>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</si>
  <si>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</si>
  <si>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</si>
  <si>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</si>
  <si>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</si>
  <si>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</si>
  <si>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</si>
  <si>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</si>
  <si>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</si>
  <si>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</si>
  <si>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</si>
  <si>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</si>
  <si>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</si>
  <si>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</si>
  <si>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</si>
  <si>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</si>
  <si>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</si>
  <si>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</si>
  <si>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</si>
  <si>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</si>
  <si>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</si>
  <si>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</si>
  <si>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</si>
  <si>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</si>
  <si>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</si>
  <si>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</si>
  <si>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</si>
  <si>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</si>
  <si>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</si>
  <si>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</si>
  <si>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</si>
  <si>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</si>
  <si>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</si>
  <si>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</si>
  <si>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</si>
  <si>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</si>
  <si>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</si>
  <si>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</si>
  <si>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</si>
  <si>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</si>
  <si>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</si>
  <si>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</si>
  <si>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</si>
  <si>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</si>
  <si>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</si>
  <si>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</si>
  <si>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</si>
  <si>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</si>
  <si>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</si>
  <si>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</si>
  <si>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</si>
  <si>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</si>
  <si>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</si>
  <si>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</si>
  <si>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</si>
  <si>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</si>
  <si>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</si>
  <si>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</si>
  <si>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</si>
  <si>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</si>
  <si>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</si>
  <si>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</si>
  <si>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</si>
  <si>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</si>
  <si>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</si>
  <si>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</si>
  <si>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</si>
  <si>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</si>
  <si>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</si>
  <si>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</si>
  <si>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</si>
  <si>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</si>
  <si>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</si>
  <si>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</si>
  <si>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</si>
  <si>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</si>
  <si>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</si>
  <si>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</si>
  <si>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</si>
  <si>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</si>
  <si>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</si>
  <si>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</si>
  <si>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</si>
  <si>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</si>
  <si>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</si>
  <si>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</si>
  <si>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</si>
  <si>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</si>
  <si>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</si>
  <si>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</si>
  <si>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</si>
  <si>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</si>
  <si>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</si>
  <si>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</si>
  <si>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</si>
  <si>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</si>
  <si>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</si>
  <si>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</si>
  <si>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</si>
  <si>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</si>
  <si>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</si>
  <si>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</si>
  <si>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</si>
  <si>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</si>
  <si>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</si>
  <si>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</si>
  <si>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</si>
  <si>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</si>
  <si>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</si>
  <si>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</si>
  <si>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</si>
  <si>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</si>
  <si>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</si>
  <si>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</si>
  <si>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</si>
  <si>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</si>
  <si>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</si>
  <si>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</si>
  <si>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</si>
  <si>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</si>
  <si>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</si>
  <si>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</si>
  <si>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</si>
  <si>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</si>
  <si>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</si>
  <si>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</si>
  <si>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</si>
  <si>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</si>
  <si>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</si>
  <si>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</si>
  <si>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</si>
  <si>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</si>
  <si>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</si>
  <si>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</si>
  <si>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</si>
  <si>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</si>
  <si>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</si>
  <si>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</si>
  <si>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</si>
  <si>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</si>
  <si>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</si>
  <si>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</si>
  <si>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</si>
  <si>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</si>
  <si>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</si>
  <si>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</si>
  <si>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</si>
  <si>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</si>
  <si>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</si>
  <si>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</si>
  <si>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</si>
  <si>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</si>
  <si>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</si>
  <si>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</si>
  <si>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</si>
  <si>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</si>
  <si>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</si>
  <si>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</si>
  <si>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</si>
  <si>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</si>
  <si>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</si>
  <si>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</si>
  <si>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</si>
  <si>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</si>
  <si>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</si>
  <si>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</si>
  <si>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</si>
  <si>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</si>
  <si>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</si>
  <si>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</si>
  <si>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</si>
  <si>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</si>
  <si>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</si>
  <si>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</si>
  <si>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</si>
  <si>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</si>
  <si>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</si>
  <si>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</si>
  <si>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</si>
  <si>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</si>
  <si>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</si>
  <si>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</si>
  <si>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</si>
  <si>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</si>
  <si>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</si>
  <si>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</si>
  <si>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</si>
  <si>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</si>
  <si>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</si>
  <si>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</si>
  <si>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</si>
  <si>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</si>
  <si>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</si>
  <si>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</si>
  <si>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</si>
  <si>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</si>
  <si>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</si>
  <si>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</si>
  <si>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</si>
  <si>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</si>
  <si>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</si>
  <si>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</si>
  <si>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</si>
  <si>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</si>
  <si>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</si>
  <si>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</si>
  <si>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</si>
  <si>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</si>
  <si>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</si>
  <si>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</si>
  <si>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</si>
  <si>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</si>
  <si>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</si>
  <si>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</si>
  <si>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</si>
  <si>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</si>
  <si>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</si>
  <si>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</si>
  <si>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</si>
  <si>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</si>
  <si>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</si>
  <si>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</si>
  <si>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</si>
  <si>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</si>
  <si>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</si>
  <si>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</si>
  <si>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</si>
  <si>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</si>
  <si>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</si>
  <si>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</si>
  <si>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</si>
  <si>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</si>
  <si>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</si>
  <si>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</si>
  <si>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</si>
  <si>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</si>
  <si>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</si>
  <si>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</si>
  <si>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</si>
  <si>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</si>
  <si>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</si>
  <si>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</si>
  <si>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</si>
  <si>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</si>
  <si>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</si>
  <si>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</si>
  <si>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</si>
  <si>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</si>
  <si>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</si>
  <si>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</si>
  <si>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</si>
  <si>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</si>
  <si>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</si>
  <si>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</si>
  <si>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</si>
  <si>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</si>
  <si>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</si>
  <si>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</si>
  <si>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</si>
  <si>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</si>
  <si>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</si>
  <si>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</si>
  <si>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</si>
  <si>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</si>
  <si>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</si>
  <si>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</si>
  <si>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</si>
  <si>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</si>
  <si>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</si>
  <si>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</si>
  <si>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</si>
  <si>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</si>
  <si>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</si>
  <si>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</si>
  <si>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</si>
  <si>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</si>
  <si>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</si>
  <si>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</si>
  <si>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</si>
  <si>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</si>
  <si>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</si>
  <si>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</si>
  <si>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</si>
  <si>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</si>
  <si>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</si>
  <si>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</si>
  <si>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</si>
  <si>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</si>
  <si>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</si>
  <si>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</si>
  <si>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</si>
  <si>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</si>
  <si>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</si>
  <si>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</si>
  <si>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</si>
  <si>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</si>
  <si>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</si>
  <si>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</si>
  <si>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</si>
  <si>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</si>
  <si>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</si>
  <si>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</si>
  <si>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</si>
  <si>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</si>
  <si>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</si>
  <si>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</si>
  <si>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</si>
  <si>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</si>
  <si>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</si>
  <si>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</si>
  <si>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</si>
  <si>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</si>
  <si>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</si>
  <si>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</si>
  <si>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</si>
  <si>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</si>
  <si>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</si>
  <si>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</si>
  <si>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</si>
  <si>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</si>
  <si>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</si>
  <si>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</si>
  <si>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</si>
  <si>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</si>
  <si>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</si>
  <si>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</si>
  <si>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</si>
  <si>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</si>
  <si>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</si>
  <si>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</si>
  <si>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</si>
  <si>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</si>
  <si>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</si>
  <si>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</si>
  <si>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</si>
  <si>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</si>
  <si>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</si>
  <si>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</si>
  <si>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</si>
  <si>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</si>
  <si>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</si>
  <si>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</si>
  <si>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</si>
  <si>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</si>
  <si>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</si>
  <si>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</si>
  <si>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</si>
  <si>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</si>
  <si>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</si>
  <si>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</si>
  <si>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</si>
  <si>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</si>
  <si>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</si>
  <si>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</si>
  <si>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</si>
  <si>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</si>
  <si>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</si>
  <si>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</si>
  <si>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</si>
  <si>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</si>
  <si>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</si>
  <si>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</si>
  <si>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</si>
  <si>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</si>
  <si>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</si>
  <si>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</si>
  <si>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</si>
  <si>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</si>
  <si>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</si>
  <si>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</si>
  <si>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</si>
  <si>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</si>
  <si>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</si>
  <si>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</si>
  <si>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</si>
  <si>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</si>
  <si>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</si>
  <si>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</si>
  <si>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</si>
  <si>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</si>
  <si>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</si>
  <si>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</si>
  <si>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</si>
  <si>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</si>
  <si>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</si>
  <si>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</si>
  <si>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</si>
  <si>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</si>
  <si>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</si>
  <si>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</si>
  <si>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</si>
  <si>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</si>
  <si>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</si>
  <si>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</si>
  <si>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</si>
  <si>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</si>
  <si>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</si>
  <si>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</si>
  <si>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</si>
  <si>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</si>
  <si>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</si>
  <si>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</si>
  <si>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</si>
  <si>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</si>
  <si>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</si>
  <si>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</si>
  <si>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</si>
  <si>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</si>
  <si>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</si>
  <si>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</si>
  <si>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</si>
  <si>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</si>
  <si>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</si>
  <si>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</si>
  <si>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</si>
  <si>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</si>
  <si>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</si>
  <si>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</si>
  <si>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</si>
  <si>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</si>
  <si>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</si>
  <si>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</si>
  <si>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</si>
  <si>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</si>
  <si>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</si>
  <si>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</si>
  <si>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</si>
  <si>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</si>
  <si>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</si>
  <si>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</si>
  <si>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</si>
  <si>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</si>
  <si>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</si>
  <si>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</si>
  <si>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</si>
  <si>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</si>
  <si>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</si>
  <si>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</si>
  <si>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</si>
  <si>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</si>
  <si>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</si>
  <si>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</si>
  <si>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</si>
  <si>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</si>
  <si>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</si>
  <si>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</si>
  <si>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</si>
  <si>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</si>
  <si>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</si>
  <si>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</si>
  <si>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</si>
  <si>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</si>
  <si>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</si>
  <si>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</si>
  <si>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</si>
  <si>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</si>
  <si>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</si>
  <si>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</si>
  <si>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</si>
  <si>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</si>
  <si>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</si>
  <si>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</si>
  <si>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</si>
  <si>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</si>
  <si>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</si>
  <si>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</si>
  <si>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</si>
  <si>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</si>
  <si>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</si>
  <si>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</si>
  <si>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</si>
  <si>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</si>
  <si>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</si>
  <si>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</si>
  <si>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</si>
  <si>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</si>
  <si>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</si>
  <si>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</si>
  <si>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</si>
  <si>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</si>
  <si>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</si>
  <si>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</si>
  <si>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</si>
  <si>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</si>
  <si>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</si>
  <si>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</si>
  <si>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</si>
  <si>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</si>
  <si>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</si>
  <si>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</si>
  <si>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</si>
  <si>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</si>
  <si>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</si>
  <si>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</si>
  <si>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</si>
  <si>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</si>
  <si>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</si>
  <si>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</si>
  <si>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</si>
  <si>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</si>
  <si>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</si>
  <si>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</si>
  <si>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</si>
  <si>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</si>
  <si>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</si>
  <si>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</si>
  <si>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</si>
  <si>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</si>
  <si>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</si>
  <si>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</si>
  <si>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</si>
  <si>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</si>
  <si>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</si>
  <si>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</si>
  <si>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</si>
  <si>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</si>
  <si>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</si>
  <si>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</si>
  <si>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</si>
  <si>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</si>
  <si>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</si>
  <si>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</si>
  <si>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</si>
  <si>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</si>
  <si>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</si>
  <si>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</si>
  <si>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</si>
  <si>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</si>
  <si>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</si>
  <si>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</si>
  <si>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</si>
  <si>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</si>
  <si>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</si>
  <si>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</si>
  <si>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</si>
  <si>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</si>
  <si>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</si>
  <si>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</si>
  <si>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</si>
  <si>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</si>
  <si>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</si>
  <si>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</si>
  <si>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</si>
  <si>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</si>
  <si>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</si>
  <si>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</si>
  <si>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</si>
  <si>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</si>
  <si>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</si>
  <si>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</si>
  <si>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</si>
  <si>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</si>
  <si>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</si>
  <si>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</si>
  <si>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</si>
  <si>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</si>
  <si>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</si>
  <si>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</si>
  <si>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</si>
  <si>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</si>
  <si>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</si>
  <si>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</si>
  <si>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</si>
  <si>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</si>
  <si>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</si>
  <si>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</si>
  <si>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</si>
  <si>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</si>
  <si>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</si>
  <si>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</si>
  <si>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</si>
  <si>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</si>
  <si>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</si>
  <si>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</si>
  <si>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</si>
  <si>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</si>
  <si>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</si>
  <si>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</si>
  <si>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</si>
  <si>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</si>
  <si>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</si>
  <si>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</si>
  <si>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</si>
  <si>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</si>
  <si>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</si>
  <si>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</si>
  <si>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</si>
  <si>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</si>
  <si>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</si>
  <si>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</si>
  <si>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</si>
  <si>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</si>
  <si>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</si>
  <si>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</si>
  <si>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</si>
  <si>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</si>
  <si>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</si>
  <si>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</si>
  <si>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</si>
  <si>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</si>
  <si>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</si>
  <si>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</si>
  <si>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</si>
  <si>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</si>
  <si>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</si>
  <si>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</si>
  <si>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</si>
  <si>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</si>
  <si>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</si>
  <si>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</si>
  <si>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</si>
  <si>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</si>
  <si>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</si>
  <si>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</si>
  <si>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</si>
  <si>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</si>
  <si>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</si>
  <si>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</si>
  <si>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</si>
  <si>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</si>
  <si>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</si>
  <si>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</si>
  <si>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</si>
  <si>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</si>
  <si>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</si>
  <si>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</si>
  <si>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</si>
  <si>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</si>
  <si>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</si>
  <si>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</si>
  <si>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</si>
  <si>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</si>
  <si>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</si>
  <si>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</si>
  <si>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</si>
  <si>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</si>
  <si>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</si>
  <si>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</si>
  <si>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</si>
  <si>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</si>
  <si>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</si>
  <si>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</si>
  <si>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</si>
  <si>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</si>
  <si>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</si>
  <si>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</si>
  <si>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</si>
  <si>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</si>
  <si>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</si>
  <si>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</si>
  <si>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</si>
  <si>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</si>
  <si>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</si>
  <si>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</si>
  <si>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</si>
  <si>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</si>
  <si>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</si>
  <si>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</si>
  <si>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</si>
  <si>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</si>
  <si>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</si>
  <si>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</si>
  <si>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</si>
  <si>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</si>
  <si>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</si>
  <si>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</si>
  <si>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</si>
  <si>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</si>
  <si>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</si>
  <si>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</si>
  <si>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</si>
  <si>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</si>
  <si>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</si>
  <si>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</si>
  <si>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</si>
  <si>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</si>
  <si>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</si>
  <si>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</si>
  <si>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</si>
  <si>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</si>
  <si>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</si>
  <si>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</si>
  <si>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</si>
  <si>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</si>
  <si>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</si>
  <si>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</si>
  <si>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</si>
  <si>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</si>
  <si>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</si>
  <si>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</si>
  <si>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</si>
  <si>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</si>
  <si>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</si>
  <si>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</si>
  <si>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</si>
  <si>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</si>
  <si>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</si>
  <si>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</si>
  <si>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</si>
  <si>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</si>
  <si>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</si>
  <si>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</si>
  <si>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</si>
  <si>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</si>
  <si>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</si>
  <si>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</si>
  <si>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</si>
  <si>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</si>
  <si>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</si>
  <si>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</si>
  <si>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</si>
  <si>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</si>
  <si>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</si>
  <si>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</si>
  <si>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</si>
  <si>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</si>
  <si>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</si>
  <si>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</si>
  <si>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</si>
  <si>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</si>
  <si>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</si>
  <si>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</si>
  <si>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</si>
  <si>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</si>
  <si>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</si>
  <si>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</si>
  <si>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</si>
  <si>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</si>
  <si>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</si>
  <si>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</si>
  <si>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</si>
  <si>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</si>
  <si>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</si>
  <si>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</si>
  <si>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</si>
  <si>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</si>
  <si>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</si>
  <si>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</si>
  <si>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</si>
  <si>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</si>
  <si>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</si>
  <si>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</si>
  <si>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</si>
  <si>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</si>
  <si>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</si>
  <si>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</si>
  <si>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</si>
  <si>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</si>
  <si>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</si>
  <si>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</si>
  <si>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</si>
  <si>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</si>
  <si>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</si>
  <si>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</si>
  <si>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</si>
  <si>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</si>
  <si>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</si>
  <si>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</si>
  <si>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</si>
  <si>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</si>
  <si>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</si>
  <si>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</si>
  <si>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</si>
  <si>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</si>
  <si>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</si>
  <si>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</si>
  <si>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</si>
  <si>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</si>
  <si>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</si>
  <si>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</si>
  <si>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</si>
  <si>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</si>
  <si>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</si>
  <si>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</si>
  <si>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</si>
  <si>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</si>
  <si>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</si>
  <si>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</si>
  <si>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</si>
  <si>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</si>
  <si>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</si>
  <si>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</si>
  <si>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</si>
  <si>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</si>
  <si>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</si>
  <si>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</si>
  <si>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</si>
  <si>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</si>
  <si>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</si>
  <si>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</si>
  <si>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</si>
  <si>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</si>
  <si>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</si>
  <si>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</si>
  <si>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</si>
  <si>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</si>
  <si>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</si>
  <si>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</si>
  <si>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</si>
  <si>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</si>
  <si>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</si>
  <si>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</si>
  <si>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</si>
  <si>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</si>
  <si>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</si>
  <si>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</si>
  <si>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</si>
  <si>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</si>
  <si>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</si>
  <si>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</si>
  <si>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</si>
  <si>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</si>
  <si>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</si>
  <si>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</si>
  <si>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</si>
  <si>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</si>
  <si>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</si>
  <si>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</si>
  <si>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</si>
  <si>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</si>
  <si>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</si>
  <si>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</si>
  <si>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</si>
  <si>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</si>
  <si>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</si>
  <si>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</si>
  <si>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</si>
  <si>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</si>
  <si>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</si>
  <si>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</si>
  <si>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</si>
  <si>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</si>
  <si>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</si>
  <si>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</si>
  <si>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</si>
  <si>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</si>
  <si>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</si>
  <si>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</si>
  <si>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</si>
  <si>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</si>
  <si>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</si>
  <si>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</si>
  <si>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</si>
  <si>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</si>
  <si>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</si>
  <si>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</si>
  <si>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</si>
  <si>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</si>
  <si>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</si>
  <si>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</si>
  <si>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</si>
  <si>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</si>
  <si>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</si>
  <si>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</si>
  <si>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</si>
  <si>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</si>
  <si>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</si>
  <si>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</si>
  <si>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</si>
  <si>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</si>
  <si>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</si>
  <si>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</si>
  <si>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</si>
  <si>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</si>
  <si>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</si>
  <si>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</si>
  <si>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</si>
  <si>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</si>
  <si>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</si>
  <si>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</si>
  <si>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</si>
  <si>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</si>
  <si>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</si>
  <si>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</si>
  <si>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</si>
  <si>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</si>
  <si>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</si>
  <si>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</si>
  <si>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</si>
  <si>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</si>
  <si>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</si>
  <si>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</si>
  <si>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</si>
  <si>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</si>
  <si>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</si>
  <si>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</si>
  <si>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</si>
  <si>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</si>
  <si>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</si>
  <si>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</si>
  <si>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</si>
  <si>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</si>
  <si>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</si>
  <si>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</si>
  <si>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</si>
  <si>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</si>
  <si>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</si>
  <si>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</si>
  <si>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</si>
  <si>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</si>
  <si>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</si>
  <si>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</si>
  <si>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</si>
  <si>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</si>
  <si>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</si>
  <si>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</si>
  <si>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</si>
  <si>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</si>
  <si>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</si>
  <si>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</si>
  <si>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</si>
  <si>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</si>
  <si>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</si>
  <si>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</si>
  <si>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</si>
  <si>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</si>
  <si>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</si>
  <si>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</si>
  <si>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</si>
  <si>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</si>
  <si>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</si>
  <si>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</si>
  <si>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</si>
  <si>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</si>
  <si>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</si>
  <si>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</si>
  <si>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</si>
  <si>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</si>
  <si>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</si>
  <si>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</si>
  <si>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</si>
  <si>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</si>
  <si>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</si>
  <si>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</si>
  <si>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</si>
  <si>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</si>
  <si>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</si>
  <si>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</si>
  <si>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</si>
  <si>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</si>
  <si>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</si>
  <si>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</si>
  <si>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</si>
  <si>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</si>
  <si>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</si>
  <si>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</si>
  <si>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</si>
  <si>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</si>
  <si>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</si>
  <si>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</si>
  <si>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</si>
  <si>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</si>
  <si>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</si>
  <si>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</si>
  <si>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</si>
  <si>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</si>
  <si>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</si>
  <si>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</si>
  <si>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</si>
  <si>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</si>
  <si>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</si>
  <si>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</si>
  <si>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</si>
  <si>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</si>
  <si>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</si>
  <si>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</si>
  <si>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</si>
  <si>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</si>
  <si>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</si>
  <si>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</si>
  <si>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</si>
  <si>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</si>
  <si>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</si>
  <si>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</si>
  <si>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</si>
  <si>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</si>
  <si>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</si>
  <si>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</si>
  <si>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</si>
  <si>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</si>
  <si>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</si>
  <si>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</si>
  <si>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</si>
  <si>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</si>
  <si>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</si>
  <si>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</si>
  <si>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</si>
  <si>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</si>
  <si>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</si>
  <si>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</si>
  <si>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</si>
  <si>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</si>
  <si>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</si>
  <si>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</si>
  <si>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</si>
  <si>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</si>
  <si>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</si>
  <si>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</si>
  <si>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</si>
  <si>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</si>
  <si>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</si>
  <si>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</si>
  <si>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</si>
  <si>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</si>
  <si>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</si>
  <si>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</si>
  <si>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</si>
  <si>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</si>
  <si>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</si>
  <si>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</si>
  <si>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</si>
  <si>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</si>
  <si>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</si>
  <si>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</si>
  <si>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</si>
  <si>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</si>
  <si>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</si>
  <si>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</si>
  <si>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</si>
  <si>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</si>
  <si>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</si>
  <si>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</si>
  <si>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</si>
  <si>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</si>
  <si>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</si>
  <si>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</si>
  <si>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</si>
  <si>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</si>
  <si>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</si>
  <si>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</si>
  <si>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</si>
  <si>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</si>
  <si>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</si>
  <si>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</si>
  <si>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</si>
  <si>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</si>
  <si>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</si>
  <si>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</si>
  <si>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</si>
  <si>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</si>
  <si>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</si>
  <si>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</si>
  <si>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</si>
  <si>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</si>
  <si>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</si>
  <si>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</si>
  <si>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</si>
  <si>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</si>
  <si>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</si>
  <si>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</si>
  <si>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</si>
  <si>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</si>
  <si>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</si>
  <si>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</si>
  <si>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</si>
  <si>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</si>
  <si>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</si>
  <si>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</si>
  <si>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</si>
  <si>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</si>
  <si>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</si>
  <si>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</si>
  <si>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</si>
  <si>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</si>
  <si>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</si>
  <si>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</si>
  <si>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</si>
  <si>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</si>
  <si>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</si>
  <si>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</si>
  <si>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</si>
  <si>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</si>
  <si>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</si>
  <si>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</si>
  <si>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</si>
  <si>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</si>
  <si>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</si>
  <si>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</si>
  <si>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</si>
  <si>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</si>
  <si>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</si>
  <si>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</si>
  <si>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</si>
  <si>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</si>
  <si>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</si>
  <si>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</si>
  <si>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</si>
  <si>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</si>
  <si>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</si>
  <si>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</si>
  <si>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</si>
  <si>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</si>
  <si>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</si>
  <si>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</si>
  <si>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</si>
  <si>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</si>
  <si>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</si>
  <si>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</si>
  <si>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</si>
  <si>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</si>
  <si>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</si>
  <si>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</si>
  <si>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</si>
  <si>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</si>
  <si>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</si>
  <si>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</si>
  <si>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</si>
  <si>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</si>
  <si>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</si>
  <si>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</si>
  <si>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</si>
  <si>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</si>
  <si>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</si>
  <si>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</si>
  <si>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</si>
  <si>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</si>
  <si>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</si>
  <si>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</si>
  <si>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</si>
  <si>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</si>
  <si>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</si>
  <si>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</si>
  <si>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</si>
  <si>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</si>
  <si>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</si>
  <si>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</si>
  <si>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</si>
  <si>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</si>
  <si>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</si>
  <si>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</si>
  <si>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</si>
  <si>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</si>
  <si>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</si>
  <si>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</si>
  <si>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</si>
  <si>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</si>
  <si>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</si>
  <si>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</si>
  <si>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</si>
  <si>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</si>
  <si>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</si>
  <si>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</si>
  <si>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</si>
  <si>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</si>
  <si>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</si>
  <si>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</si>
  <si>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</si>
  <si>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</si>
  <si>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</si>
  <si>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</si>
  <si>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</si>
  <si>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</si>
  <si>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</si>
  <si>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</si>
  <si>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</si>
  <si>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</si>
  <si>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</si>
  <si>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</si>
  <si>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</si>
  <si>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</si>
  <si>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</si>
  <si>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</si>
  <si>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</si>
  <si>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</si>
  <si>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</si>
  <si>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</si>
  <si>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</si>
  <si>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</si>
  <si>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</si>
  <si>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</si>
  <si>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</si>
  <si>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</si>
  <si>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</si>
  <si>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</si>
  <si>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</si>
  <si>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</si>
  <si>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</si>
  <si>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</si>
  <si>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</si>
  <si>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</si>
  <si>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</si>
  <si>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</si>
  <si>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</si>
  <si>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</si>
  <si>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</si>
  <si>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</si>
  <si>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</si>
  <si>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</si>
  <si>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</si>
  <si>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</si>
  <si>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</si>
  <si>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</si>
  <si>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</si>
  <si>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</si>
  <si>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</si>
  <si>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</si>
  <si>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</si>
  <si>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</si>
  <si>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</si>
  <si>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</si>
  <si>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</si>
  <si>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</si>
  <si>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</si>
  <si>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</si>
  <si>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</si>
  <si>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</si>
  <si>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</si>
  <si>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</si>
  <si>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</si>
  <si>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</si>
  <si>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</si>
  <si>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</si>
  <si>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</si>
  <si>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</si>
  <si>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</si>
  <si>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</si>
  <si>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</si>
  <si>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</si>
  <si>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</si>
  <si>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</si>
  <si>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</si>
  <si>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</si>
  <si>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</si>
  <si>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</si>
  <si>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</si>
  <si>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</si>
  <si>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</si>
  <si>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</si>
  <si>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</si>
  <si>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</si>
  <si>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</si>
  <si>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</si>
  <si>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</si>
  <si>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</si>
  <si>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</si>
  <si>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</si>
  <si>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</si>
  <si>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</si>
  <si>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</si>
  <si>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</si>
  <si>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</si>
  <si>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</si>
  <si>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</si>
  <si>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</si>
  <si>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</si>
  <si>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</si>
  <si>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</si>
  <si>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</si>
  <si>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</si>
  <si>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</si>
  <si>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</si>
  <si>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</si>
  <si>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</si>
  <si>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</si>
  <si>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</si>
  <si>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</si>
  <si>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</si>
  <si>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</si>
  <si>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</si>
  <si>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</si>
  <si>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</si>
  <si>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</si>
  <si>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</si>
  <si>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</si>
  <si>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</si>
  <si>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</si>
  <si>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</si>
  <si>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</si>
  <si>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</si>
  <si>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</si>
  <si>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</si>
  <si>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</si>
  <si>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</si>
  <si>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</si>
  <si>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</si>
  <si>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</si>
  <si>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</si>
  <si>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</si>
  <si>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</si>
  <si>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</si>
  <si>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</si>
  <si>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</si>
  <si>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</si>
  <si>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</si>
  <si>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</si>
  <si>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</si>
  <si>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</si>
  <si>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</si>
  <si>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</si>
  <si>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</si>
  <si>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</si>
  <si>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</si>
  <si>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</si>
  <si>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</si>
  <si>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</si>
  <si>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</si>
  <si>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</si>
  <si>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</si>
  <si>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</si>
  <si>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</si>
  <si>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</si>
  <si>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</si>
  <si>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</si>
  <si>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</si>
  <si>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</si>
  <si>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</si>
  <si>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</si>
  <si>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</si>
  <si>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</si>
  <si>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</si>
  <si>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</si>
  <si>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</si>
  <si>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</si>
  <si>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</si>
  <si>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</si>
  <si>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</si>
  <si>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</si>
  <si>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</si>
  <si>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</si>
  <si>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</si>
  <si>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</si>
  <si>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</si>
  <si>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</si>
  <si>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</si>
  <si>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</si>
  <si>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</si>
  <si>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</si>
  <si>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</si>
  <si>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</si>
  <si>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</si>
  <si>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</si>
  <si>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</si>
  <si>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</si>
  <si>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</si>
  <si>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</si>
  <si>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</si>
  <si>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</si>
  <si>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</si>
  <si>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</si>
  <si>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</si>
  <si>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</si>
  <si>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</si>
  <si>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</si>
  <si>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</si>
  <si>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</si>
  <si>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</si>
  <si>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</si>
  <si>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</si>
  <si>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</si>
  <si>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</si>
  <si>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</si>
  <si>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</si>
  <si>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</si>
  <si>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</si>
  <si>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</si>
  <si>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</si>
  <si>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</si>
  <si>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</si>
  <si>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</si>
  <si>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</si>
  <si>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</si>
  <si>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</si>
  <si>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</si>
  <si>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</si>
  <si>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</si>
  <si>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</si>
  <si>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</si>
  <si>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</si>
  <si>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</si>
  <si>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</si>
  <si>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</si>
  <si>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</si>
  <si>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</si>
  <si>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</si>
  <si>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</si>
  <si>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</si>
  <si>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</si>
  <si>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</si>
  <si>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</si>
  <si>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</si>
  <si>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</si>
  <si>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</si>
  <si>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</si>
  <si>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</si>
  <si>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</si>
  <si>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</si>
  <si>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</si>
  <si>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</si>
  <si>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</si>
  <si>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</si>
  <si>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</si>
  <si>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</si>
  <si>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</si>
  <si>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</si>
  <si>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</si>
  <si>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</si>
  <si>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</si>
  <si>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</si>
  <si>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</si>
  <si>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</si>
  <si>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</si>
  <si>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</si>
  <si>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</si>
  <si>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</si>
  <si>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</si>
  <si>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</si>
  <si>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</si>
  <si>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</si>
  <si>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</si>
  <si>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</si>
  <si>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</si>
  <si>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</si>
  <si>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</si>
  <si>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</si>
  <si>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</si>
  <si>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</si>
  <si>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</si>
  <si>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</si>
  <si>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</si>
  <si>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</si>
  <si>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</si>
  <si>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</si>
  <si>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</si>
  <si>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</si>
  <si>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</si>
  <si>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</si>
  <si>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</si>
  <si>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</si>
  <si>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</si>
  <si>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</si>
  <si>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</si>
  <si>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</si>
  <si>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</si>
  <si>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</si>
  <si>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</si>
  <si>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</si>
  <si>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</si>
  <si>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</si>
  <si>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</si>
  <si>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</si>
  <si>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</si>
  <si>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</si>
  <si>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</si>
  <si>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</si>
  <si>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</si>
  <si>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</si>
  <si>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</si>
  <si>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</si>
  <si>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</si>
  <si>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</si>
  <si>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</si>
  <si>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</si>
  <si>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</si>
  <si>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</si>
  <si>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</si>
  <si>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</si>
  <si>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</si>
  <si>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</si>
  <si>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</si>
  <si>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</si>
  <si>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</si>
  <si>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</si>
  <si>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</si>
  <si>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</si>
  <si>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</si>
  <si>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</si>
  <si>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</si>
  <si>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</si>
  <si>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</si>
  <si>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</si>
  <si>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</si>
  <si>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</si>
  <si>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</si>
  <si>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</si>
  <si>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</si>
  <si>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</si>
  <si>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</si>
  <si>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</si>
  <si>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</si>
  <si>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</si>
  <si>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</si>
  <si>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</si>
  <si>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</si>
  <si>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</si>
  <si>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</si>
  <si>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</si>
  <si>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</si>
  <si>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</si>
  <si>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</si>
  <si>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</si>
  <si>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</si>
  <si>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</si>
  <si>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</si>
  <si>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</si>
  <si>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</si>
  <si>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</si>
  <si>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</si>
  <si>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</si>
  <si>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</si>
  <si>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</si>
  <si>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</si>
  <si>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</si>
  <si>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</si>
  <si>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</si>
  <si>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</si>
  <si>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</si>
  <si>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</si>
  <si>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</si>
  <si>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</si>
  <si>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</si>
  <si>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</si>
  <si>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</si>
  <si>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</si>
  <si>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</si>
  <si>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</si>
  <si>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</si>
  <si>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</si>
  <si>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</si>
  <si>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</si>
  <si>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</si>
  <si>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</si>
  <si>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</si>
  <si>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</si>
  <si>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</si>
  <si>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</si>
  <si>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</si>
  <si>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</si>
  <si>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</si>
  <si>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</si>
  <si>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</si>
  <si>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</si>
  <si>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</si>
  <si>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</si>
  <si>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</si>
  <si>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</si>
  <si>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</si>
  <si>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</si>
  <si>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</si>
  <si>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</si>
  <si>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</si>
  <si>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</si>
  <si>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</si>
  <si>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</si>
  <si>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</si>
  <si>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</si>
  <si>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</si>
  <si>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</si>
  <si>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</si>
  <si>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</si>
  <si>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</si>
  <si>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</si>
  <si>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</si>
  <si>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</si>
  <si>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</si>
  <si>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</si>
  <si>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</si>
  <si>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</si>
  <si>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</si>
  <si>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</si>
  <si>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</si>
  <si>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</si>
  <si>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</si>
  <si>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</si>
  <si>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</si>
  <si>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</si>
  <si>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</si>
  <si>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</si>
  <si>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</si>
  <si>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</si>
  <si>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</si>
  <si>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</si>
  <si>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</si>
  <si>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</si>
  <si>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</si>
  <si>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</si>
  <si>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</si>
  <si>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</si>
  <si>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</si>
  <si>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</si>
  <si>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</si>
  <si>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</si>
  <si>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</si>
  <si>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</si>
  <si>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</si>
  <si>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</si>
  <si>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</si>
  <si>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</si>
  <si>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</si>
  <si>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</si>
  <si>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</si>
  <si>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</si>
  <si>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</si>
  <si>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</si>
  <si>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</si>
  <si>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</si>
  <si>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</si>
  <si>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</si>
  <si>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</si>
  <si>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</si>
  <si>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</si>
  <si>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</si>
  <si>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</si>
  <si>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</si>
  <si>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</si>
  <si>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</si>
  <si>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</si>
  <si>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</si>
  <si>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</si>
  <si>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</si>
  <si>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</si>
  <si>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</si>
  <si>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</si>
  <si>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</si>
  <si>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</si>
  <si>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</si>
  <si>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</si>
  <si>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</si>
  <si>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</si>
  <si>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</si>
  <si>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</si>
  <si>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</si>
  <si>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</si>
  <si>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</si>
  <si>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</si>
  <si>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</si>
  <si>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</si>
  <si>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</si>
  <si>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</si>
  <si>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</si>
  <si>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</si>
  <si>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</si>
  <si>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</si>
  <si>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</si>
  <si>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</si>
  <si>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</si>
  <si>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</si>
  <si>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</si>
  <si>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</si>
  <si>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</si>
  <si>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</si>
  <si>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</si>
  <si>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</si>
  <si>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</si>
  <si>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</si>
  <si>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</si>
  <si>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</si>
  <si>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</si>
  <si>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</si>
  <si>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</si>
  <si>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</si>
  <si>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</si>
  <si>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</si>
  <si>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</si>
  <si>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</si>
  <si>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</si>
  <si>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</si>
  <si>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</si>
  <si>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</si>
  <si>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</si>
  <si>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</si>
  <si>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</si>
  <si>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</si>
  <si>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</si>
  <si>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</si>
  <si>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</si>
  <si>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</si>
  <si>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</si>
  <si>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</si>
  <si>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</si>
  <si>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</si>
  <si>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</si>
  <si>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</si>
  <si>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</si>
  <si>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</si>
  <si>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</si>
  <si>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</si>
  <si>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</si>
  <si>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</si>
  <si>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</si>
  <si>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</si>
  <si>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</si>
  <si>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</si>
  <si>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</si>
  <si>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</si>
  <si>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</si>
  <si>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</si>
  <si>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</si>
  <si>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</si>
  <si>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</si>
  <si>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</si>
  <si>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</si>
  <si>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</si>
  <si>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</si>
  <si>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</si>
  <si>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</si>
  <si>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</si>
  <si>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</si>
  <si>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</si>
  <si>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</si>
  <si>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</si>
  <si>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</si>
  <si>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</si>
  <si>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</si>
  <si>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</si>
  <si>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</si>
  <si>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</si>
  <si>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</si>
  <si>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</si>
  <si>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</si>
  <si>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</si>
  <si>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</si>
  <si>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</si>
  <si>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</si>
  <si>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</si>
  <si>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</si>
  <si>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</si>
  <si>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</si>
  <si>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</si>
  <si>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</si>
  <si>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</si>
  <si>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</si>
  <si>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</si>
  <si>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</si>
  <si>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</si>
  <si>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</si>
  <si>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</si>
  <si>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</si>
  <si>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</si>
  <si>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</si>
  <si>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</si>
  <si>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</si>
  <si>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</si>
  <si>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</si>
  <si>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</si>
  <si>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</si>
  <si>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</si>
  <si>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</si>
  <si>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</si>
  <si>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</si>
  <si>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</si>
  <si>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</si>
  <si>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</si>
  <si>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</si>
  <si>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</si>
  <si>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</si>
  <si>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</si>
  <si>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</si>
  <si>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</si>
  <si>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</si>
  <si>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</si>
  <si>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</si>
  <si>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</si>
  <si>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</si>
  <si>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</si>
  <si>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</si>
  <si>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</si>
  <si>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</si>
  <si>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</si>
  <si>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</si>
  <si>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</si>
  <si>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</si>
  <si>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</si>
  <si>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</si>
  <si>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</si>
  <si>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</si>
  <si>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</si>
  <si>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</si>
  <si>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</si>
  <si>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</si>
  <si>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</si>
  <si>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</si>
  <si>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</si>
  <si>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</si>
  <si>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</si>
  <si>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</si>
  <si>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</si>
  <si>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</si>
  <si>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</si>
  <si>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</si>
  <si>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</si>
  <si>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</si>
  <si>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</si>
  <si>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</si>
  <si>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</si>
  <si>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</si>
  <si>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</si>
  <si>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</si>
  <si>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</si>
  <si>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</si>
  <si>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</si>
  <si>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</si>
  <si>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</si>
  <si>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</si>
  <si>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</si>
  <si>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</si>
  <si>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</si>
  <si>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</si>
  <si>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</si>
  <si>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</si>
  <si>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</si>
  <si>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</si>
  <si>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</si>
  <si>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</si>
  <si>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</si>
  <si>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</si>
  <si>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</si>
  <si>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</si>
  <si>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</si>
  <si>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</si>
  <si>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</si>
  <si>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</si>
  <si>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</si>
  <si>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</si>
  <si>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</si>
  <si>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</si>
  <si>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</si>
  <si>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</si>
  <si>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</si>
  <si>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</si>
  <si>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</si>
  <si>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</si>
  <si>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</si>
  <si>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</si>
  <si>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</si>
  <si>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</si>
  <si>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</si>
  <si>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</si>
  <si>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</si>
  <si>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</si>
  <si>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</si>
  <si>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</si>
  <si>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</si>
  <si>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</si>
  <si>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</si>
  <si>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</si>
  <si>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</si>
  <si>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</si>
  <si>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</si>
  <si>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</si>
  <si>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</si>
  <si>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</si>
  <si>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</si>
  <si>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</si>
  <si>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</si>
  <si>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</si>
  <si>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</si>
  <si>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</si>
  <si>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</si>
  <si>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</si>
  <si>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</si>
  <si>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</si>
  <si>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</si>
  <si>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</si>
  <si>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</si>
  <si>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</si>
  <si>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</si>
  <si>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</si>
  <si>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</si>
  <si>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</si>
  <si>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</si>
  <si>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</si>
  <si>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</si>
  <si>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</si>
  <si>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</si>
  <si>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</si>
  <si>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</si>
  <si>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</si>
  <si>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</si>
  <si>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</si>
  <si>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</si>
  <si>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</si>
  <si>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</si>
  <si>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</si>
  <si>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</si>
  <si>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</si>
  <si>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</si>
  <si>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</si>
  <si>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</si>
  <si>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</si>
  <si>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</si>
  <si>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</si>
  <si>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</si>
  <si>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</si>
  <si>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</si>
  <si>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</si>
  <si>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</si>
  <si>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</si>
  <si>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</si>
  <si>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</si>
  <si>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</si>
  <si>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</si>
  <si>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</si>
  <si>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</si>
  <si>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</si>
  <si>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</si>
  <si>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</si>
  <si>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</si>
  <si>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</si>
  <si>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</si>
  <si>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</si>
  <si>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</si>
  <si>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</si>
  <si>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</si>
  <si>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</si>
  <si>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</si>
  <si>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</si>
  <si>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</si>
  <si>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</si>
  <si>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</si>
  <si>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</si>
  <si>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</si>
  <si>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</si>
  <si>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</si>
  <si>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</si>
  <si>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</si>
  <si>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</si>
  <si>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</si>
  <si>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</si>
  <si>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</si>
  <si>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</si>
  <si>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</si>
  <si>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</si>
  <si>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</si>
  <si>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</si>
  <si>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</si>
  <si>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</si>
  <si>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</si>
  <si>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</si>
  <si>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</si>
  <si>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</si>
  <si>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</si>
  <si>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</si>
  <si>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</si>
  <si>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</si>
  <si>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</si>
  <si>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</si>
  <si>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</si>
  <si>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</si>
  <si>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</si>
  <si>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</si>
  <si>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</si>
  <si>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</si>
  <si>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</si>
  <si>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</si>
  <si>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</si>
  <si>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</si>
  <si>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</si>
  <si>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</si>
  <si>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</si>
  <si>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</si>
  <si>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</si>
  <si>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</si>
  <si>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</si>
  <si>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</si>
  <si>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</si>
  <si>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</si>
  <si>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</si>
  <si>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</si>
  <si>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</si>
  <si>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</si>
  <si>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</si>
  <si>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</si>
  <si>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</si>
  <si>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</si>
  <si>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</si>
  <si>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</si>
  <si>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</si>
  <si>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</si>
  <si>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</si>
  <si>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</si>
  <si>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</si>
  <si>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</si>
  <si>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</si>
  <si>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</si>
  <si>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</si>
  <si>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</si>
  <si>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</si>
  <si>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</si>
  <si>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</si>
  <si>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</si>
  <si>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</si>
  <si>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</si>
  <si>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</si>
  <si>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</si>
  <si>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</si>
  <si>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</si>
  <si>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</si>
  <si>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</si>
  <si>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</si>
  <si>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</si>
  <si>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</si>
  <si>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</si>
  <si>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</si>
  <si>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</si>
  <si>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</si>
  <si>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</si>
  <si>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</si>
  <si>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</si>
  <si>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</si>
  <si>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</si>
  <si>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</si>
  <si>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</si>
  <si>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</si>
  <si>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</si>
  <si>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</si>
  <si>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</si>
  <si>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</si>
  <si>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</si>
  <si>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</si>
  <si>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</si>
  <si>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</si>
  <si>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</si>
  <si>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</si>
  <si>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</si>
  <si>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</si>
  <si>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</si>
  <si>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</si>
  <si>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</si>
  <si>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</si>
  <si>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</si>
  <si>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</si>
  <si>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</si>
  <si>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</si>
  <si>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</si>
  <si>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</si>
  <si>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</si>
  <si>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</si>
  <si>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</si>
  <si>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</si>
  <si>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</si>
  <si>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</si>
  <si>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</si>
  <si>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</si>
  <si>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</si>
  <si>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</si>
  <si>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</si>
  <si>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</si>
  <si>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</si>
  <si>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</si>
  <si>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</si>
  <si>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</si>
  <si>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</si>
  <si>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</si>
  <si>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</si>
  <si>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</si>
  <si>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</si>
  <si>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</si>
  <si>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</si>
  <si>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</si>
  <si>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</si>
  <si>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</si>
  <si>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</si>
  <si>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</si>
  <si>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</si>
  <si>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</si>
  <si>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</si>
  <si>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</si>
  <si>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</si>
  <si>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</si>
  <si>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</si>
  <si>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</si>
  <si>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</si>
  <si>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</si>
  <si>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</si>
  <si>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</si>
  <si>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</si>
  <si>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</si>
  <si>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</si>
  <si>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</si>
  <si>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</si>
  <si>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</si>
  <si>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</si>
  <si>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</si>
  <si>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</si>
  <si>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</si>
  <si>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</si>
  <si>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</si>
  <si>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</si>
  <si>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</si>
  <si>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</si>
  <si>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</si>
  <si>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</si>
  <si>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</si>
  <si>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</si>
  <si>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</si>
  <si>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</si>
  <si>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</si>
  <si>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</si>
  <si>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</si>
  <si>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</si>
  <si>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</si>
  <si>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</si>
  <si>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</si>
  <si>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</si>
  <si>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</si>
  <si>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</si>
  <si>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</si>
  <si>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</si>
  <si>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</si>
  <si>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</si>
  <si>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</si>
  <si>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</si>
  <si>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</si>
  <si>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</si>
  <si>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</si>
  <si>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</si>
  <si>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</si>
  <si>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</si>
  <si>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</si>
  <si>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</si>
  <si>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</si>
  <si>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</si>
  <si>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</si>
  <si>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</si>
  <si>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</si>
  <si>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</si>
  <si>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</si>
  <si>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</si>
  <si>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</si>
  <si>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</si>
  <si>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</si>
  <si>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</si>
  <si>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</si>
  <si>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</si>
  <si>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</si>
  <si>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</si>
  <si>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</si>
  <si>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</si>
  <si>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</si>
  <si>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</si>
  <si>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</si>
  <si>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</si>
  <si>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</si>
  <si>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</si>
  <si>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</si>
  <si>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</si>
  <si>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</si>
  <si>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</si>
  <si>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</si>
  <si>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</si>
  <si>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</si>
  <si>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</si>
  <si>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</si>
  <si>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</si>
  <si>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</si>
  <si>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</si>
  <si>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</si>
  <si>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</si>
  <si>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</si>
  <si>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</si>
  <si>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</si>
  <si>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</si>
  <si>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</si>
  <si>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</si>
  <si>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</si>
  <si>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</si>
  <si>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</si>
  <si>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</si>
  <si>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</si>
  <si>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</si>
  <si>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</si>
  <si>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</si>
  <si>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</si>
  <si>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</si>
  <si>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</si>
  <si>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</si>
  <si>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</si>
  <si>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</si>
  <si>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</si>
  <si>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</si>
  <si>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</si>
  <si>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</si>
  <si>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</si>
  <si>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</si>
  <si>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</si>
  <si>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</si>
  <si>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</si>
  <si>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</si>
  <si>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</si>
  <si>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</si>
  <si>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</si>
  <si>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</si>
  <si>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</si>
  <si>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</si>
  <si>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</si>
  <si>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</si>
  <si>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</si>
  <si>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</si>
  <si>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</si>
  <si>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</si>
  <si>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</si>
  <si>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</si>
  <si>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</si>
  <si>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</si>
  <si>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</si>
  <si>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</si>
  <si>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</si>
  <si>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</si>
  <si>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</si>
  <si>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</si>
  <si>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</si>
  <si>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</si>
  <si>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</si>
  <si>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</si>
  <si>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</si>
  <si>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</si>
  <si>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</si>
  <si>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</si>
  <si>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</si>
  <si>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</si>
  <si>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</si>
  <si>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</si>
  <si>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</si>
  <si>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</si>
  <si>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</si>
  <si>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</si>
  <si>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</si>
  <si>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</si>
  <si>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</si>
  <si>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</si>
  <si>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</si>
  <si>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</si>
  <si>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</si>
  <si>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</si>
  <si>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</si>
  <si>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</si>
  <si>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</si>
  <si>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</si>
  <si>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</si>
  <si>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</si>
  <si>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</si>
  <si>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</si>
  <si>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</si>
  <si>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</si>
  <si>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</si>
  <si>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</si>
  <si>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</si>
  <si>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</si>
  <si>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</si>
  <si>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</si>
  <si>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</si>
  <si>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</si>
  <si>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</si>
  <si>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</si>
  <si>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</si>
  <si>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</si>
  <si>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</si>
  <si>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</si>
  <si>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</si>
  <si>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</si>
  <si>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</si>
  <si>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</si>
  <si>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</si>
  <si>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</si>
  <si>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</si>
  <si>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</si>
  <si>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</si>
  <si>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</si>
  <si>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</si>
  <si>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</si>
  <si>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</si>
  <si>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</si>
  <si>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</si>
  <si>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</si>
  <si>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</si>
  <si>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</si>
  <si>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</si>
  <si>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</si>
  <si>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</si>
  <si>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</si>
  <si>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</si>
  <si>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</si>
  <si>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</si>
  <si>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</si>
  <si>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</si>
  <si>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</si>
  <si>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</si>
  <si>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</si>
  <si>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</si>
  <si>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</si>
  <si>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</si>
  <si>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</si>
  <si>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</si>
  <si>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</si>
  <si>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</si>
  <si>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</si>
  <si>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</si>
  <si>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</si>
  <si>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</si>
  <si>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</si>
  <si>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</si>
  <si>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</si>
  <si>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</si>
  <si>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</si>
  <si>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</si>
  <si>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</si>
  <si>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</si>
  <si>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</si>
  <si>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</si>
  <si>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</si>
  <si>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</si>
  <si>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</si>
  <si>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</si>
  <si>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</si>
  <si>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</si>
  <si>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</si>
  <si>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</si>
  <si>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</si>
  <si>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</si>
  <si>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</si>
  <si>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</si>
  <si>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</si>
  <si>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</si>
  <si>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</si>
  <si>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</si>
  <si>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</si>
  <si>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</si>
  <si>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</si>
  <si>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</si>
  <si>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</si>
  <si>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</si>
  <si>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</si>
  <si>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</si>
  <si>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</si>
  <si>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</si>
  <si>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</si>
  <si>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</si>
  <si>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</si>
  <si>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</si>
  <si>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</si>
  <si>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</si>
  <si>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</si>
  <si>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</si>
  <si>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</si>
  <si>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</si>
  <si>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</si>
  <si>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</si>
  <si>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</si>
  <si>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</si>
  <si>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</si>
  <si>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</si>
  <si>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</si>
  <si>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</si>
  <si>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</si>
  <si>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</si>
  <si>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</si>
  <si>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</si>
  <si>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</si>
  <si>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</si>
  <si>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</si>
  <si>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</si>
  <si>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</si>
  <si>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</si>
  <si>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</si>
  <si>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</si>
  <si>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</si>
  <si>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</si>
  <si>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</si>
  <si>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</si>
  <si>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</si>
  <si>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</si>
  <si>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</si>
  <si>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</si>
  <si>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</si>
  <si>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</si>
  <si>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</si>
  <si>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</si>
  <si>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</si>
  <si>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</si>
  <si>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</si>
  <si>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</si>
  <si>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</si>
  <si>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</si>
  <si>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</si>
  <si>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</si>
  <si>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</si>
  <si>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</si>
  <si>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</si>
  <si>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</si>
  <si>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</si>
  <si>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</si>
  <si>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</si>
  <si>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</si>
  <si>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</si>
  <si>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</si>
  <si>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</si>
  <si>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</si>
  <si>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</si>
  <si>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</si>
  <si>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</si>
  <si>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</si>
  <si>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</si>
  <si>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</si>
  <si>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</si>
  <si>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</si>
  <si>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</si>
  <si>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</si>
  <si>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</si>
  <si>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</si>
  <si>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</si>
  <si>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</si>
  <si>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</si>
  <si>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</si>
  <si>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</si>
  <si>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</si>
  <si>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</si>
  <si>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</si>
  <si>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</si>
  <si>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</si>
  <si>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</si>
  <si>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</si>
  <si>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</si>
  <si>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</si>
  <si>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</si>
  <si>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</si>
  <si>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</si>
  <si>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</si>
  <si>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</si>
  <si>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</si>
  <si>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</si>
  <si>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</si>
  <si>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</si>
  <si>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</si>
  <si>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</si>
  <si>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</si>
  <si>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</si>
  <si>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</si>
  <si>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</si>
  <si>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</si>
  <si>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</si>
  <si>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</si>
  <si>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</si>
  <si>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</si>
  <si>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</si>
  <si>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</si>
  <si>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</si>
  <si>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</si>
  <si>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</si>
  <si>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</si>
  <si>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</si>
  <si>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</si>
  <si>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</si>
  <si>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</si>
  <si>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</si>
  <si>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</si>
  <si>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</si>
  <si>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</si>
  <si>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</si>
  <si>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</si>
  <si>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</si>
  <si>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</si>
  <si>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</si>
  <si>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</si>
  <si>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</si>
  <si>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</si>
  <si>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</si>
  <si>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</si>
  <si>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</si>
  <si>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</si>
  <si>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</si>
  <si>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</si>
  <si>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</si>
  <si>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</si>
  <si>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</si>
  <si>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</si>
  <si>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</si>
  <si>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</si>
  <si>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</si>
  <si>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</si>
  <si>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</si>
  <si>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</si>
  <si>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</si>
  <si>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</si>
  <si>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</si>
  <si>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</si>
  <si>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</si>
  <si>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</si>
  <si>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</si>
  <si>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</si>
  <si>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</si>
  <si>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</si>
  <si>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</si>
  <si>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</si>
  <si>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</si>
  <si>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</si>
  <si>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</si>
  <si>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</si>
  <si>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</si>
  <si>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</si>
  <si>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</si>
  <si>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</si>
  <si>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</si>
  <si>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</si>
  <si>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</si>
  <si>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</si>
  <si>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</si>
  <si>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</si>
  <si>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</si>
  <si>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</si>
  <si>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</si>
  <si>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</si>
  <si>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</si>
  <si>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</si>
  <si>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</si>
  <si>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</si>
  <si>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</si>
  <si>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</si>
  <si>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</si>
  <si>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</si>
  <si>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</si>
  <si>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</si>
  <si>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</si>
  <si>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</si>
  <si>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</si>
  <si>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</si>
  <si>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</si>
  <si>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</si>
  <si>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</si>
  <si>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</si>
  <si>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</si>
  <si>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</si>
  <si>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</si>
  <si>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</si>
  <si>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</si>
  <si>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</si>
  <si>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</si>
  <si>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</si>
  <si>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</si>
  <si>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</si>
  <si>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</si>
  <si>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</si>
  <si>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</si>
  <si>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</si>
  <si>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</si>
  <si>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</si>
  <si>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</si>
  <si>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</si>
  <si>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</si>
  <si>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</si>
  <si>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</si>
  <si>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</si>
  <si>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</si>
  <si>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</si>
  <si>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</si>
  <si>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</si>
  <si>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</si>
  <si>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</si>
  <si>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</si>
  <si>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</si>
  <si>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</si>
  <si>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</si>
  <si>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</si>
  <si>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</si>
  <si>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</si>
  <si>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</si>
  <si>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</si>
  <si>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</si>
  <si>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</si>
  <si>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</si>
  <si>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</si>
  <si>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</si>
  <si>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</si>
  <si>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</si>
  <si>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</si>
  <si>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</si>
  <si>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</si>
  <si>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</si>
  <si>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</si>
  <si>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</si>
  <si>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</si>
  <si>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</si>
  <si>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</si>
  <si>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</si>
  <si>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</si>
  <si>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</si>
  <si>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</si>
  <si>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</si>
  <si>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</si>
  <si>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</si>
  <si>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</si>
  <si>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</si>
  <si>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</si>
  <si>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</si>
  <si>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</si>
  <si>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</si>
  <si>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</si>
  <si>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</si>
  <si>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</si>
  <si>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</si>
  <si>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</si>
  <si>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</si>
  <si>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</si>
  <si>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</si>
  <si>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</si>
  <si>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</si>
  <si>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</si>
  <si>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</si>
  <si>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</si>
  <si>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</si>
  <si>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</si>
  <si>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</si>
  <si>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</si>
  <si>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</si>
  <si>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</si>
  <si>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</si>
  <si>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</si>
  <si>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</si>
  <si>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</si>
  <si>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</si>
  <si>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</si>
  <si>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</si>
  <si>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</si>
  <si>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</si>
  <si>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</si>
  <si>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</si>
  <si>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</si>
  <si>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</si>
  <si>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</si>
  <si>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</si>
  <si>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</si>
  <si>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</si>
  <si>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</si>
  <si>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</si>
  <si>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</si>
  <si>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</si>
  <si>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</si>
  <si>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</si>
  <si>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</si>
  <si>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</si>
  <si>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</si>
  <si>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</si>
  <si>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</si>
  <si>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</si>
  <si>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</si>
  <si>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</si>
  <si>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</si>
  <si>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</si>
  <si>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</si>
  <si>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</si>
  <si>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</si>
  <si>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</si>
  <si>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</si>
  <si>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</si>
  <si>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</si>
  <si>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</si>
  <si>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</si>
  <si>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</si>
  <si>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</si>
  <si>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</si>
  <si>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</si>
  <si>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</si>
  <si>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</si>
  <si>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</si>
  <si>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</si>
  <si>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</si>
  <si>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</si>
  <si>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</si>
  <si>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</si>
  <si>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</si>
  <si>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</si>
  <si>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</si>
  <si>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</si>
  <si>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</si>
  <si>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</si>
  <si>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</si>
  <si>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</si>
  <si>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</si>
  <si>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</si>
  <si>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</si>
  <si>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</si>
  <si>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</si>
  <si>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</si>
  <si>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</si>
  <si>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</si>
  <si>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</si>
  <si>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</si>
  <si>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</si>
  <si>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</si>
  <si>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</si>
  <si>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</si>
  <si>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</si>
  <si>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</si>
  <si>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</si>
  <si>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</si>
  <si>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</si>
  <si>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</si>
  <si>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</si>
  <si>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</si>
  <si>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</si>
  <si>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</si>
  <si>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</si>
  <si>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</si>
  <si>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</si>
  <si>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</si>
  <si>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</si>
  <si>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</si>
  <si>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</si>
  <si>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</si>
  <si>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</si>
  <si>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</si>
  <si>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</si>
  <si>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</si>
  <si>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</si>
  <si>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</si>
  <si>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</si>
  <si>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</si>
  <si>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</si>
  <si>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</si>
  <si>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</si>
  <si>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</si>
  <si>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</si>
  <si>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</si>
  <si>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</si>
  <si>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</si>
  <si>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</si>
  <si>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</si>
  <si>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</si>
  <si>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</si>
  <si>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</si>
  <si>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</si>
  <si>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</si>
  <si>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</si>
  <si>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</si>
  <si>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</si>
  <si>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</si>
  <si>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</si>
  <si>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</si>
  <si>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</si>
  <si>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</si>
  <si>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</si>
  <si>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</si>
  <si>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</si>
  <si>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</si>
  <si>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</si>
  <si>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</si>
  <si>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</si>
  <si>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</si>
  <si>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</si>
  <si>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</si>
  <si>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</si>
  <si>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</si>
  <si>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</si>
  <si>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</si>
  <si>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</si>
  <si>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</si>
  <si>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</si>
  <si>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</si>
  <si>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</si>
  <si>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</si>
  <si>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</si>
  <si>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</si>
  <si>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</si>
  <si>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</si>
  <si>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</si>
  <si>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</si>
  <si>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</si>
  <si>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</si>
  <si>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</si>
  <si>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</si>
  <si>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</si>
  <si>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</si>
  <si>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</si>
  <si>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</si>
  <si>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</si>
  <si>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</si>
  <si>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</si>
  <si>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</si>
  <si>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</si>
  <si>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</si>
  <si>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</si>
  <si>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</si>
  <si>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</si>
  <si>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</si>
  <si>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</si>
  <si>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</si>
  <si>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</si>
  <si>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</si>
  <si>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</si>
  <si>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</si>
  <si>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</si>
  <si>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</si>
  <si>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</si>
  <si>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</si>
  <si>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</si>
  <si>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</si>
  <si>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</si>
  <si>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</si>
  <si>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</si>
  <si>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</si>
  <si>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</si>
  <si>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</si>
  <si>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</si>
  <si>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</si>
  <si>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</si>
  <si>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</si>
  <si>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</si>
  <si>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</si>
  <si>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</si>
  <si>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</si>
  <si>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</si>
  <si>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</si>
  <si>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</si>
  <si>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</si>
  <si>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</si>
  <si>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</si>
  <si>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</si>
  <si>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</si>
  <si>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</si>
  <si>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</si>
  <si>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</si>
  <si>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</si>
  <si>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</si>
  <si>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</si>
  <si>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</si>
  <si>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</si>
  <si>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</si>
  <si>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</si>
  <si>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</si>
  <si>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</si>
  <si>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</si>
  <si>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</si>
  <si>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</si>
  <si>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</si>
  <si>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</si>
  <si>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</si>
  <si>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</si>
  <si>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</si>
  <si>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</si>
  <si>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</si>
  <si>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</si>
  <si>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</si>
  <si>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</si>
  <si>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</si>
  <si>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</si>
  <si>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</si>
  <si>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</si>
  <si>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</si>
  <si>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</si>
  <si>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</si>
  <si>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</si>
  <si>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</si>
  <si>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</si>
  <si>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</si>
  <si>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</si>
  <si>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</si>
  <si>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</si>
  <si>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</si>
  <si>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</si>
  <si>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</si>
  <si>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</si>
  <si>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</si>
  <si>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</si>
  <si>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</si>
  <si>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</si>
  <si>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</si>
  <si>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</si>
  <si>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</si>
  <si>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</si>
  <si>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</si>
  <si>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</si>
  <si>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</si>
  <si>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</si>
  <si>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</si>
  <si>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</si>
  <si>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</si>
  <si>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</si>
  <si>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</si>
  <si>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</si>
  <si>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</si>
  <si>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</si>
  <si>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</si>
  <si>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</si>
  <si>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</si>
  <si>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</si>
  <si>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</si>
  <si>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</si>
  <si>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</si>
  <si>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</si>
  <si>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</si>
  <si>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</si>
  <si>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</si>
  <si>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</si>
  <si>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</si>
  <si>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</si>
  <si>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</si>
  <si>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</si>
  <si>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</si>
  <si>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</si>
  <si>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</si>
  <si>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</si>
  <si>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</si>
  <si>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</si>
  <si>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</si>
  <si>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</si>
  <si>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</si>
  <si>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</si>
  <si>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</si>
  <si>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</si>
  <si>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</si>
  <si>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</si>
  <si>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</si>
  <si>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</si>
  <si>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</si>
  <si>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</si>
  <si>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</si>
  <si>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</si>
  <si>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</si>
  <si>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</si>
  <si>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</si>
  <si>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</si>
  <si>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</si>
  <si>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</si>
  <si>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</si>
  <si>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</si>
  <si>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</si>
  <si>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</si>
  <si>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</si>
  <si>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</si>
  <si>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</si>
  <si>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</si>
  <si>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</si>
  <si>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</si>
  <si>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</si>
  <si>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</si>
  <si>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</si>
  <si>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</si>
  <si>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</si>
  <si>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</si>
  <si>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</si>
  <si>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</si>
  <si>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</si>
  <si>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</si>
  <si>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</si>
  <si>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</si>
  <si>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</si>
  <si>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</si>
  <si>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</si>
  <si>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</si>
  <si>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</si>
  <si>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</si>
  <si>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</si>
  <si>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</si>
  <si>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</si>
  <si>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</si>
  <si>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</si>
  <si>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</si>
  <si>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</si>
  <si>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</si>
  <si>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</si>
  <si>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</si>
  <si>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</si>
  <si>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</si>
  <si>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</si>
  <si>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</si>
  <si>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</si>
  <si>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</si>
  <si>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</si>
  <si>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</si>
  <si>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</si>
  <si>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</si>
  <si>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</si>
  <si>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</si>
  <si>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</si>
  <si>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</si>
  <si>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</si>
  <si>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</si>
  <si>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</si>
  <si>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</si>
  <si>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</si>
  <si>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</si>
  <si>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</si>
  <si>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</si>
  <si>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</si>
  <si>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</si>
  <si>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</si>
  <si>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</si>
  <si>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</si>
  <si>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</si>
  <si>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</si>
  <si>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</si>
  <si>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</si>
  <si>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</si>
  <si>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</si>
  <si>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</si>
  <si>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</si>
  <si>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</si>
  <si>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</si>
  <si>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</si>
  <si>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</si>
  <si>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</si>
  <si>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</si>
  <si>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</si>
  <si>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</si>
  <si>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</si>
  <si>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</si>
  <si>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</si>
  <si>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</si>
  <si>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</si>
  <si>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</si>
  <si>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</si>
  <si>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</si>
  <si>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</si>
  <si>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</si>
  <si>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</si>
  <si>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</si>
  <si>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</si>
  <si>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</si>
  <si>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</si>
  <si>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</si>
  <si>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</si>
  <si>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</si>
  <si>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</si>
  <si>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</si>
  <si>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</si>
  <si>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</si>
  <si>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</si>
  <si>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</si>
  <si>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</si>
  <si>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</si>
  <si>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</si>
  <si>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</si>
  <si>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</si>
  <si>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</si>
  <si>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</si>
  <si>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</si>
  <si>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</si>
  <si>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</si>
  <si>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</si>
  <si>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</si>
  <si>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</si>
  <si>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</si>
  <si>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</si>
  <si>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</si>
  <si>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</si>
  <si>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</si>
  <si>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</si>
  <si>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</si>
  <si>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</si>
  <si>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</si>
  <si>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</si>
  <si>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</si>
  <si>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</si>
  <si>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</si>
  <si>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</si>
  <si>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</si>
  <si>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</si>
  <si>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</si>
  <si>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</si>
  <si>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</si>
  <si>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</si>
  <si>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</si>
  <si>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</si>
  <si>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</si>
  <si>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</si>
  <si>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</si>
  <si>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</si>
  <si>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</si>
  <si>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</si>
  <si>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</si>
  <si>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</si>
  <si>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</si>
  <si>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</si>
  <si>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</si>
  <si>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</si>
  <si>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</si>
  <si>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</si>
  <si>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</si>
  <si>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</si>
  <si>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</si>
  <si>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</si>
  <si>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</si>
  <si>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</si>
  <si>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</si>
  <si>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</si>
  <si>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</si>
  <si>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</si>
  <si>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</si>
  <si>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</si>
  <si>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</si>
  <si>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</si>
  <si>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</si>
  <si>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</si>
  <si>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</si>
  <si>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</si>
  <si>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</si>
  <si>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</si>
  <si>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</si>
  <si>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</si>
  <si>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</si>
  <si>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</si>
  <si>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</si>
  <si>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</si>
  <si>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</si>
  <si>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</si>
  <si>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</si>
  <si>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</si>
  <si>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</si>
  <si>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</si>
  <si>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</si>
  <si>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</si>
  <si>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</si>
  <si>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</si>
  <si>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</si>
  <si>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</si>
  <si>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</si>
  <si>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</si>
  <si>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</si>
  <si>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</si>
  <si>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</si>
  <si>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</si>
  <si>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</si>
  <si>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</si>
  <si>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</si>
  <si>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</si>
  <si>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</si>
  <si>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</si>
  <si>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</si>
  <si>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</si>
  <si>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</si>
  <si>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</si>
  <si>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</si>
  <si>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</si>
  <si>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</si>
  <si>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</si>
  <si>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</si>
  <si>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</si>
  <si>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</si>
  <si>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</si>
  <si>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</si>
  <si>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</si>
  <si>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</si>
  <si>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</si>
  <si>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</si>
  <si>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</si>
  <si>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</si>
  <si>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</si>
  <si>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</si>
  <si>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</si>
  <si>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</si>
  <si>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</si>
  <si>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</si>
  <si>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</si>
  <si>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</si>
  <si>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</si>
  <si>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</si>
  <si>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</si>
  <si>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</si>
  <si>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</si>
  <si>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</si>
  <si>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</si>
  <si>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</si>
  <si>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</si>
  <si>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</si>
  <si>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</si>
  <si>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</si>
  <si>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</si>
  <si>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</si>
  <si>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</si>
  <si>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</si>
  <si>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</si>
  <si>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</si>
  <si>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</si>
  <si>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</si>
  <si>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</si>
  <si>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</si>
  <si>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</si>
  <si>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</si>
  <si>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</si>
  <si>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</si>
  <si>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</si>
  <si>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</si>
  <si>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</si>
  <si>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</si>
  <si>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</si>
  <si>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</si>
  <si>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</si>
  <si>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</si>
  <si>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</si>
  <si>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</si>
  <si>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</si>
  <si>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</si>
  <si>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</si>
  <si>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</si>
  <si>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</si>
  <si>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</si>
  <si>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</si>
  <si>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</si>
  <si>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</si>
  <si>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</si>
  <si>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</si>
  <si>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</si>
  <si>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</si>
  <si>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</si>
  <si>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</si>
  <si>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</si>
  <si>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</si>
  <si>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</si>
  <si>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</si>
  <si>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</si>
  <si>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</si>
  <si>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</si>
  <si>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</si>
  <si>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</si>
  <si>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</si>
  <si>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</si>
  <si>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</si>
  <si>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</si>
  <si>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</si>
  <si>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</si>
  <si>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</si>
  <si>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</si>
  <si>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</si>
  <si>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</si>
  <si>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</si>
  <si>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</si>
  <si>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</si>
  <si>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</si>
  <si>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</si>
  <si>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</si>
  <si>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</si>
  <si>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</si>
  <si>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</si>
  <si>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</si>
  <si>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</si>
  <si>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</si>
  <si>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</si>
  <si>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</si>
  <si>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</si>
  <si>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</si>
  <si>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</si>
  <si>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</si>
  <si>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</si>
  <si>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</si>
  <si>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</si>
  <si>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</si>
  <si>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</si>
  <si>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</si>
  <si>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</si>
  <si>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</si>
  <si>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</si>
  <si>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</si>
  <si>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</si>
  <si>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</si>
  <si>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</si>
  <si>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</si>
  <si>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</si>
  <si>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</si>
  <si>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</si>
  <si>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</si>
  <si>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</si>
  <si>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</si>
  <si>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</si>
  <si>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</si>
  <si>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</si>
  <si>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</si>
  <si>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</si>
  <si>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</si>
  <si>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</si>
  <si>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</si>
  <si>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</si>
  <si>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</si>
  <si>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</si>
  <si>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</si>
  <si>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</si>
  <si>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</si>
  <si>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</si>
  <si>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</si>
  <si>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</si>
  <si>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</si>
  <si>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</si>
  <si>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</si>
  <si>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</si>
  <si>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</si>
  <si>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</si>
  <si>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</si>
  <si>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</si>
  <si>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</si>
  <si>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</si>
  <si>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</si>
  <si>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</si>
  <si>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</si>
  <si>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</si>
  <si>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</si>
  <si>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</si>
  <si>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</si>
  <si>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</si>
  <si>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</si>
  <si>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</si>
  <si>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</si>
  <si>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</si>
  <si>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</si>
  <si>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</si>
  <si>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</si>
  <si>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</si>
  <si>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</si>
  <si>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</si>
  <si>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</si>
  <si>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</si>
  <si>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</si>
  <si>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</si>
  <si>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</si>
  <si>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</si>
  <si>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</si>
  <si>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</si>
  <si>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</si>
  <si>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</si>
  <si>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</si>
  <si>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</si>
  <si>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</si>
  <si>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</si>
  <si>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</si>
  <si>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</si>
  <si>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</si>
  <si>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</si>
  <si>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</si>
  <si>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</si>
  <si>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</si>
  <si>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</si>
  <si>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</si>
  <si>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</si>
  <si>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</si>
  <si>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</si>
  <si>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</si>
  <si>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</si>
  <si>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</si>
  <si>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</si>
  <si>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</si>
  <si>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</si>
  <si>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</si>
  <si>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</si>
  <si>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</si>
  <si>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</si>
  <si>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</si>
  <si>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</si>
  <si>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</si>
  <si>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</si>
  <si>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</si>
  <si>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</si>
  <si>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</si>
  <si>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</si>
  <si>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</si>
  <si>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</si>
  <si>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</si>
  <si>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</si>
  <si>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</si>
  <si>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</si>
  <si>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</si>
  <si>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</si>
  <si>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</si>
  <si>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</si>
  <si>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</si>
  <si>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</si>
  <si>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</si>
  <si>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</si>
  <si>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</si>
  <si>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</si>
  <si>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</si>
  <si>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</si>
  <si>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</si>
  <si>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</si>
  <si>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</si>
  <si>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</si>
  <si>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</si>
  <si>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</si>
  <si>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</si>
  <si>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</si>
  <si>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</si>
  <si>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</si>
  <si>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</si>
  <si>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</si>
  <si>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</si>
  <si>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</si>
  <si>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</si>
  <si>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</si>
  <si>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</si>
  <si>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</si>
  <si>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</si>
  <si>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</si>
  <si>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</si>
  <si>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</si>
  <si>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</si>
  <si>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</si>
  <si>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</si>
  <si>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</si>
  <si>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</si>
  <si>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</si>
  <si>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</si>
  <si>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</si>
  <si>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</si>
  <si>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</si>
  <si>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</si>
  <si>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</si>
  <si>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</si>
  <si>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</si>
  <si>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</si>
  <si>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</si>
  <si>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</si>
  <si>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</si>
  <si>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</si>
  <si>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</si>
  <si>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</si>
  <si>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</si>
  <si>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</si>
  <si>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</si>
  <si>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</si>
  <si>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</si>
  <si>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</si>
  <si>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</si>
  <si>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</si>
  <si>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</si>
  <si>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</si>
  <si>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</si>
  <si>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</si>
  <si>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</si>
  <si>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</si>
  <si>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</si>
  <si>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</si>
  <si>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</si>
  <si>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</si>
  <si>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</si>
  <si>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</si>
  <si>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</si>
  <si>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</si>
  <si>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</si>
  <si>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</si>
  <si>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</si>
  <si>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</si>
  <si>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</si>
  <si>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</si>
  <si>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</si>
  <si>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</si>
  <si>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</si>
  <si>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</si>
  <si>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</si>
  <si>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</si>
  <si>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</si>
  <si>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</si>
  <si>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</si>
  <si>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</si>
  <si>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</si>
  <si>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</si>
  <si>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</si>
  <si>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</si>
  <si>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</si>
  <si>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</si>
  <si>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</si>
  <si>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</si>
  <si>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</si>
  <si>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</si>
  <si>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</si>
  <si>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</si>
  <si>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</si>
  <si>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</si>
  <si>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</si>
  <si>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</si>
  <si>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</si>
  <si>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</si>
  <si>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</si>
  <si>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</si>
  <si>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</si>
  <si>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</si>
  <si>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</si>
  <si>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</si>
  <si>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</si>
  <si>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</si>
  <si>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</si>
  <si>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</si>
  <si>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</si>
  <si>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</si>
  <si>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</si>
  <si>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</si>
  <si>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</si>
  <si>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</si>
  <si>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</si>
  <si>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</si>
  <si>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</si>
  <si>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</si>
  <si>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</si>
  <si>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</si>
  <si>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</si>
  <si>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</si>
  <si>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</si>
  <si>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</si>
  <si>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</si>
  <si>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</si>
  <si>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</si>
  <si>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</si>
  <si>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</si>
  <si>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</si>
  <si>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</si>
  <si>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</si>
  <si>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</si>
  <si>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</si>
  <si>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</si>
  <si>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</si>
  <si>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</si>
  <si>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</si>
  <si>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</si>
  <si>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</si>
  <si>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</si>
  <si>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</si>
  <si>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</si>
  <si>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</si>
  <si>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</si>
  <si>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</si>
  <si>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</si>
  <si>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</si>
  <si>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</si>
  <si>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</si>
  <si>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</si>
  <si>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</si>
  <si>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</si>
  <si>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</si>
  <si>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</si>
  <si>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</si>
  <si>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</si>
  <si>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</si>
  <si>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</si>
  <si>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</si>
  <si>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</si>
  <si>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</si>
  <si>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</si>
  <si>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</si>
  <si>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</si>
  <si>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</si>
  <si>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</si>
  <si>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</si>
  <si>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</si>
  <si>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</si>
  <si>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</si>
  <si>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</si>
  <si>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</si>
  <si>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</si>
  <si>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</si>
  <si>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</si>
  <si>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</si>
  <si>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</si>
  <si>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</si>
  <si>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</si>
  <si>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</si>
  <si>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</si>
  <si>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</si>
  <si>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</si>
  <si>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</si>
  <si>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</si>
  <si>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</si>
  <si>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</si>
  <si>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</si>
  <si>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</si>
  <si>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</si>
  <si>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</si>
  <si>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</si>
  <si>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</si>
  <si>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</si>
  <si>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</si>
  <si>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</si>
  <si>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</si>
  <si>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</si>
  <si>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</si>
  <si>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</si>
  <si>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</si>
  <si>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</si>
  <si>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</si>
  <si>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</si>
  <si>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</si>
  <si>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</si>
  <si>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</si>
  <si>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</si>
  <si>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</si>
  <si>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</si>
  <si>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</si>
  <si>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</si>
  <si>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</si>
  <si>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</si>
  <si>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</si>
  <si>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</si>
  <si>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</si>
  <si>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</si>
  <si>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</si>
  <si>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</si>
  <si>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</si>
  <si>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</si>
  <si>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</si>
  <si>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</si>
  <si>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</si>
  <si>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</si>
  <si>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</si>
  <si>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</si>
  <si>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</si>
  <si>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</si>
  <si>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</si>
  <si>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</si>
  <si>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</si>
  <si>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</si>
  <si>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</si>
  <si>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</si>
  <si>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</si>
  <si>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</si>
  <si>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</si>
  <si>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</si>
  <si>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</si>
  <si>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</si>
  <si>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</si>
  <si>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</si>
  <si>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</si>
  <si>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</si>
  <si>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</si>
  <si>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</si>
  <si>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</si>
  <si>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</si>
  <si>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</si>
  <si>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</si>
  <si>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</si>
  <si>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</si>
  <si>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</si>
  <si>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</si>
  <si>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</si>
  <si>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</si>
  <si>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</si>
  <si>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</si>
  <si>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</si>
  <si>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</si>
  <si>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</si>
  <si>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</si>
  <si>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</si>
  <si>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</si>
  <si>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</si>
  <si>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</si>
  <si>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</si>
  <si>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</si>
  <si>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</si>
  <si>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</si>
  <si>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</si>
  <si>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</si>
  <si>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</si>
  <si>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</si>
  <si>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</si>
  <si>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</si>
  <si>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</si>
  <si>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</si>
  <si>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</si>
  <si>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</si>
  <si>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</si>
  <si>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</si>
  <si>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</si>
  <si>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</si>
  <si>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</si>
  <si>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</si>
  <si>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</si>
  <si>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</si>
  <si>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</si>
  <si>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</si>
  <si>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</si>
  <si>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</si>
  <si>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</si>
  <si>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</si>
  <si>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</si>
  <si>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</si>
  <si>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</si>
  <si>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</si>
  <si>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</si>
  <si>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</si>
  <si>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</si>
  <si>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</si>
  <si>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</si>
  <si>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</si>
  <si>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</si>
  <si>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</si>
  <si>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</si>
  <si>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</si>
  <si>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</si>
  <si>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</si>
  <si>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</si>
  <si>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</si>
  <si>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</si>
  <si>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</si>
  <si>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</si>
  <si>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</si>
  <si>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</si>
  <si>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</si>
  <si>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</si>
  <si>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</si>
  <si>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</si>
  <si>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</si>
  <si>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</si>
  <si>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</si>
  <si>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</si>
  <si>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</si>
  <si>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</si>
  <si>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</si>
  <si>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</si>
  <si>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</si>
  <si>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</si>
  <si>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</si>
  <si>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</si>
  <si>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</si>
  <si>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</si>
  <si>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</si>
  <si>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</si>
  <si>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</si>
  <si>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</si>
  <si>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</si>
  <si>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</si>
  <si>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</si>
  <si>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</si>
  <si>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</si>
  <si>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</si>
  <si>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</si>
  <si>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</si>
  <si>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</si>
  <si>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</si>
  <si>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</si>
  <si>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</si>
  <si>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</si>
  <si>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</si>
  <si>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</si>
  <si>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</si>
  <si>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</si>
  <si>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</si>
  <si>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</si>
  <si>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</si>
  <si>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</si>
  <si>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</si>
  <si>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</si>
  <si>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</si>
  <si>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</si>
  <si>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</si>
  <si>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</si>
  <si>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</si>
  <si>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</si>
  <si>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</si>
  <si>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</si>
  <si>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</si>
  <si>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</si>
  <si>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</si>
  <si>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</si>
  <si>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</si>
  <si>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</si>
  <si>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</si>
  <si>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</si>
  <si>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</si>
  <si>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</si>
  <si>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</si>
  <si>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</si>
  <si>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</si>
  <si>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</si>
  <si>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</si>
  <si>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</si>
  <si>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</si>
  <si>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</si>
  <si>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</si>
  <si>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</si>
  <si>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</si>
  <si>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</si>
  <si>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</si>
  <si>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</si>
  <si>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</si>
  <si>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</si>
  <si>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</si>
  <si>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</si>
  <si>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</si>
  <si>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</si>
  <si>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</si>
  <si>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</si>
  <si>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</si>
  <si>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</si>
  <si>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</si>
  <si>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</si>
  <si>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</si>
  <si>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</si>
  <si>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</si>
  <si>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</si>
  <si>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</si>
  <si>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</si>
  <si>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</si>
  <si>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</si>
  <si>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</si>
  <si>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</si>
  <si>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</si>
  <si>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</si>
  <si>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</si>
  <si>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</si>
  <si>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</si>
  <si>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</si>
  <si>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</si>
  <si>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</si>
  <si>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</si>
  <si>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</si>
  <si>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</si>
  <si>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</si>
  <si>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</si>
  <si>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</si>
  <si>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</si>
  <si>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</si>
  <si>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</si>
  <si>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</si>
  <si>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</si>
  <si>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</si>
  <si>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</si>
  <si>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</si>
  <si>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</si>
  <si>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</si>
  <si>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</si>
  <si>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</si>
  <si>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</si>
  <si>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</si>
  <si>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</si>
  <si>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</si>
  <si>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</si>
  <si>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</si>
  <si>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</si>
  <si>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</si>
  <si>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</si>
  <si>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</si>
  <si>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</si>
  <si>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</si>
  <si>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</si>
  <si>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</si>
  <si>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</si>
  <si>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</si>
  <si>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</si>
  <si>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</si>
  <si>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</si>
  <si>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</si>
  <si>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</si>
  <si>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</si>
  <si>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</si>
  <si>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</si>
  <si>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</si>
  <si>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</si>
  <si>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</si>
  <si>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</si>
  <si>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</si>
  <si>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</si>
  <si>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</si>
  <si>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</si>
  <si>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</si>
  <si>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</si>
  <si>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</si>
  <si>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</si>
  <si>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</si>
  <si>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</si>
  <si>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</si>
  <si>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</si>
  <si>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</si>
  <si>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</si>
  <si>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</si>
  <si>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</si>
  <si>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</si>
  <si>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</si>
  <si>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</si>
  <si>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</si>
  <si>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</si>
  <si>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</si>
  <si>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</si>
  <si>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</si>
  <si>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</si>
  <si>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</si>
  <si>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</si>
  <si>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</si>
  <si>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</si>
  <si>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</si>
  <si>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</si>
  <si>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</si>
  <si>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</si>
  <si>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</si>
  <si>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</si>
  <si>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</si>
  <si>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</si>
  <si>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</si>
  <si>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</si>
  <si>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</si>
  <si>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</si>
  <si>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</si>
  <si>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</si>
  <si>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</si>
  <si>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</si>
  <si>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</si>
  <si>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</si>
  <si>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</si>
  <si>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</si>
  <si>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</si>
  <si>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</si>
  <si>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</si>
  <si>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</si>
  <si>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</si>
  <si>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</si>
  <si>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</si>
  <si>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</si>
  <si>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</si>
  <si>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</si>
  <si>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</si>
  <si>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</si>
  <si>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</si>
  <si>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</si>
  <si>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</si>
  <si>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</si>
  <si>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</si>
  <si>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</si>
  <si>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</si>
  <si>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</si>
  <si>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</si>
  <si>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</si>
  <si>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</si>
  <si>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</si>
  <si>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</si>
  <si>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</si>
  <si>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</si>
  <si>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</si>
  <si>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</si>
  <si>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</si>
  <si>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</si>
  <si>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</si>
  <si>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</si>
  <si>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</si>
  <si>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</si>
  <si>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</si>
  <si>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</si>
  <si>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</si>
  <si>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</si>
  <si>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</si>
  <si>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</si>
  <si>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</si>
  <si>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</si>
  <si>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</si>
  <si>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</si>
  <si>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</si>
  <si>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</si>
  <si>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</si>
  <si>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</si>
  <si>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</si>
  <si>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</si>
  <si>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</si>
  <si>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</si>
  <si>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</si>
  <si>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</si>
  <si>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</si>
  <si>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</si>
  <si>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</si>
  <si>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</si>
  <si>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</si>
  <si>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</si>
  <si>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</si>
  <si>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</si>
  <si>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</si>
  <si>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</si>
  <si>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</si>
  <si>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</si>
  <si>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</si>
  <si>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</si>
  <si>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</si>
  <si>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</si>
  <si>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</si>
  <si>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</si>
  <si>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</si>
  <si>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</si>
  <si>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</si>
  <si>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</si>
  <si>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</si>
  <si>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</si>
  <si>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</si>
  <si>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</si>
  <si>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</si>
  <si>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</si>
  <si>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</si>
  <si>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</si>
  <si>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</si>
  <si>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</si>
  <si>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</si>
  <si>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</si>
  <si>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</si>
  <si>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</si>
  <si>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</si>
  <si>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</si>
  <si>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</si>
  <si>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</si>
  <si>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</si>
  <si>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</si>
  <si>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</si>
  <si>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</si>
  <si>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</si>
  <si>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</si>
  <si>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</si>
  <si>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</si>
  <si>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</si>
  <si>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</si>
  <si>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</si>
  <si>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</si>
  <si>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</si>
  <si>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</si>
  <si>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</si>
  <si>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</si>
  <si>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</si>
  <si>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</si>
  <si>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</si>
  <si>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</si>
  <si>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</si>
  <si>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</si>
  <si>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</si>
  <si>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</si>
  <si>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</si>
  <si>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</si>
  <si>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</si>
  <si>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</si>
  <si>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</si>
  <si>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</si>
  <si>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</si>
  <si>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</si>
  <si>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</si>
  <si>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</si>
  <si>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</si>
  <si>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</si>
  <si>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</si>
  <si>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</si>
  <si>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</si>
  <si>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</si>
  <si>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</si>
  <si>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</si>
  <si>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</si>
  <si>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</si>
  <si>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</si>
  <si>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</si>
  <si>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</si>
  <si>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</si>
  <si>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</si>
  <si>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</si>
  <si>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</si>
  <si>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</si>
  <si>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</si>
  <si>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</si>
  <si>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</si>
  <si>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</si>
  <si>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</si>
  <si>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</si>
  <si>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</si>
  <si>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</si>
  <si>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</si>
  <si>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</si>
  <si>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</si>
  <si>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</si>
  <si>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</si>
  <si>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</si>
  <si>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</si>
  <si>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</si>
  <si>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</si>
  <si>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</si>
  <si>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</si>
  <si>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</si>
  <si>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</si>
  <si>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</si>
  <si>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</si>
  <si>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</si>
  <si>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</si>
  <si>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</si>
  <si>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</si>
  <si>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</si>
  <si>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</si>
  <si>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</si>
  <si>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</si>
  <si>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</si>
  <si>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</si>
  <si>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</si>
  <si>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</si>
  <si>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</si>
  <si>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</si>
  <si>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</si>
  <si>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</si>
  <si>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</si>
  <si>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</si>
  <si>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</si>
  <si>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</si>
  <si>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</si>
  <si>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</si>
  <si>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</si>
  <si>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</si>
  <si>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</si>
  <si>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</si>
  <si>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</si>
  <si>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</si>
  <si>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</si>
  <si>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</si>
  <si>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</si>
  <si>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</si>
  <si>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</si>
  <si>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</si>
  <si>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</si>
  <si>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</si>
  <si>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</si>
  <si>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</si>
  <si>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</si>
  <si>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</si>
  <si>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</si>
  <si>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</si>
  <si>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</si>
  <si>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</si>
  <si>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</si>
  <si>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</si>
  <si>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</si>
  <si>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</si>
  <si>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</si>
  <si>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</si>
  <si>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</si>
  <si>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</si>
  <si>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</si>
  <si>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</si>
  <si>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</si>
  <si>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</si>
  <si>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</si>
  <si>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</si>
  <si>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</si>
  <si>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</si>
  <si>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</si>
  <si>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</si>
  <si>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</si>
  <si>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</si>
  <si>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</si>
  <si>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</si>
  <si>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</si>
  <si>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</si>
  <si>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</si>
  <si>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</si>
  <si>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</si>
  <si>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</si>
  <si>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</si>
  <si>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</si>
  <si>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</si>
  <si>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</si>
  <si>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</si>
  <si>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</si>
  <si>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</si>
  <si>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</si>
  <si>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</si>
  <si>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</si>
  <si>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</si>
  <si>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</si>
  <si>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</si>
  <si>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</si>
  <si>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</si>
  <si>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</si>
  <si>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</si>
  <si>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</si>
  <si>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</si>
  <si>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</si>
  <si>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</si>
  <si>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</si>
  <si>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</si>
  <si>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</si>
  <si>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</si>
  <si>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</si>
  <si>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</si>
  <si>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</si>
  <si>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</si>
  <si>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</si>
  <si>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</si>
  <si>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</si>
  <si>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</si>
  <si>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</si>
  <si>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</si>
  <si>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</si>
  <si>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</si>
  <si>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</si>
  <si>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</si>
  <si>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</si>
  <si>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</si>
  <si>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</si>
  <si>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</si>
  <si>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</si>
  <si>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</si>
  <si>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</si>
  <si>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</si>
  <si>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</si>
  <si>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</si>
  <si>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</si>
  <si>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</si>
  <si>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</si>
  <si>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</si>
  <si>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</si>
  <si>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</si>
  <si>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</si>
  <si>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</si>
  <si>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</si>
  <si>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</si>
  <si>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</si>
  <si>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</si>
  <si>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</si>
  <si>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</si>
  <si>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</si>
  <si>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</si>
  <si>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</si>
  <si>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</si>
  <si>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</si>
  <si>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</si>
  <si>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</si>
  <si>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</si>
  <si>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</si>
  <si>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</si>
  <si>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</si>
  <si>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</si>
  <si>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</si>
  <si>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</si>
  <si>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</si>
  <si>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</si>
  <si>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</si>
  <si>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</si>
  <si>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</si>
  <si>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</si>
  <si>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</si>
  <si>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</si>
  <si>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</si>
  <si>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</si>
  <si>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</si>
  <si>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</si>
  <si>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</si>
  <si>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</si>
  <si>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</si>
  <si>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</si>
  <si>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</si>
  <si>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</si>
  <si>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</si>
  <si>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</si>
  <si>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</si>
  <si>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</si>
  <si>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</si>
  <si>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</si>
  <si>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</si>
  <si>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</si>
  <si>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</si>
  <si>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</si>
  <si>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</si>
  <si>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</si>
  <si>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</si>
  <si>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</si>
  <si>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</si>
  <si>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</si>
  <si>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</si>
  <si>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</si>
  <si>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</si>
  <si>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</si>
  <si>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</si>
  <si>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</si>
  <si>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</si>
  <si>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</si>
  <si>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</si>
  <si>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</si>
  <si>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</si>
  <si>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</si>
  <si>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</si>
  <si>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</si>
  <si>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</si>
  <si>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</si>
  <si>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</si>
  <si>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</si>
  <si>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</si>
  <si>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</si>
  <si>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</si>
  <si>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</si>
  <si>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</si>
  <si>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</si>
  <si>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</si>
  <si>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</si>
  <si>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</si>
  <si>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</si>
  <si>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</si>
  <si>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</si>
  <si>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</si>
  <si>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</si>
  <si>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</si>
  <si>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</si>
  <si>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</si>
  <si>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</si>
  <si>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</si>
  <si>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</si>
  <si>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</si>
  <si>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</si>
  <si>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</si>
  <si>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</si>
  <si>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</si>
  <si>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</si>
  <si>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</si>
  <si>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</si>
  <si>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</si>
  <si>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</si>
  <si>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</si>
  <si>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</si>
  <si>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</si>
  <si>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</si>
  <si>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</si>
  <si>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</si>
  <si>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</si>
  <si>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</si>
  <si>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</si>
  <si>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</si>
  <si>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</si>
  <si>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</si>
  <si>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</si>
  <si>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</si>
  <si>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</si>
  <si>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</si>
  <si>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</si>
  <si>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</si>
  <si>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</si>
  <si>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</si>
  <si>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</si>
  <si>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</si>
  <si>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</si>
  <si>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</si>
  <si>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</si>
  <si>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</si>
  <si>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</si>
  <si>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</si>
  <si>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</si>
  <si>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</si>
  <si>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</si>
  <si>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</si>
  <si>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</si>
  <si>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</si>
  <si>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</si>
  <si>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</si>
  <si>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</si>
  <si>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</si>
  <si>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</si>
  <si>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</si>
  <si>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</si>
  <si>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</si>
  <si>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</si>
  <si>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</si>
  <si>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</si>
  <si>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</si>
  <si>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</si>
  <si>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</si>
  <si>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</si>
  <si>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</si>
  <si>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</si>
  <si>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</si>
  <si>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</si>
  <si>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</si>
  <si>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</si>
  <si>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</si>
  <si>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</si>
  <si>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</si>
  <si>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</si>
  <si>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</si>
  <si>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</si>
  <si>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</si>
  <si>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</si>
  <si>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</si>
  <si>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</si>
  <si>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</si>
  <si>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</si>
  <si>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</si>
  <si>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</si>
  <si>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</si>
  <si>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</si>
  <si>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</si>
  <si>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</si>
  <si>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</si>
  <si>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</si>
  <si>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</si>
  <si>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</si>
  <si>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</si>
  <si>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</si>
  <si>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</si>
  <si>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</si>
  <si>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</si>
  <si>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</si>
  <si>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</si>
  <si>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</si>
  <si>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</si>
  <si>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</si>
  <si>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</si>
  <si>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</si>
  <si>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</si>
  <si>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</si>
  <si>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</si>
  <si>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</si>
  <si>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</si>
  <si>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</si>
  <si>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</si>
  <si>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</si>
  <si>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</si>
  <si>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</si>
  <si>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</si>
  <si>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</si>
  <si>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</si>
  <si>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</si>
  <si>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</si>
  <si>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</si>
  <si>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</si>
  <si>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</si>
  <si>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</si>
  <si>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</si>
  <si>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</si>
  <si>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</si>
  <si>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</si>
  <si>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</si>
  <si>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</si>
  <si>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</si>
  <si>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</si>
  <si>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</si>
  <si>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</si>
  <si>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</si>
  <si>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</si>
  <si>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</si>
  <si>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</si>
  <si>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</si>
  <si>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</si>
  <si>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</si>
  <si>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</si>
  <si>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</si>
  <si>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</si>
  <si>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</si>
  <si>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</si>
  <si>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</si>
  <si>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</si>
  <si>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</si>
  <si>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</si>
  <si>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</si>
  <si>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</si>
  <si>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</si>
  <si>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</si>
  <si>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</si>
  <si>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</si>
  <si>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</si>
  <si>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</si>
  <si>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</si>
  <si>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</si>
  <si>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</si>
  <si>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</si>
  <si>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</si>
  <si>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</si>
  <si>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</si>
  <si>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</si>
  <si>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</si>
  <si>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</si>
  <si>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</si>
  <si>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</si>
  <si>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</si>
  <si>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</si>
  <si>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</si>
  <si>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</si>
  <si>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</si>
  <si>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</si>
  <si>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</si>
  <si>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</si>
  <si>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</si>
  <si>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</si>
  <si>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</si>
  <si>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</si>
  <si>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</si>
  <si>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</si>
  <si>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</si>
  <si>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</si>
  <si>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</si>
  <si>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</si>
  <si>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</si>
  <si>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</si>
  <si>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</si>
  <si>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</si>
  <si>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</si>
  <si>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</si>
  <si>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</si>
  <si>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</si>
  <si>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</si>
  <si>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</si>
  <si>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</si>
  <si>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</si>
  <si>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</si>
  <si>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</si>
  <si>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</si>
  <si>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</si>
  <si>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</si>
  <si>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</si>
  <si>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</si>
  <si>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</si>
  <si>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</si>
  <si>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</si>
  <si>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</si>
  <si>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</si>
  <si>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</si>
  <si>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</si>
  <si>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</si>
  <si>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</si>
  <si>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</si>
  <si>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</si>
  <si>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</si>
  <si>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</si>
  <si>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</si>
  <si>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</si>
  <si>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</si>
  <si>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</si>
  <si>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</si>
  <si>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</si>
  <si>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</si>
  <si>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</si>
  <si>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</si>
  <si>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</si>
  <si>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</si>
  <si>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</si>
  <si>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</si>
  <si>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</si>
  <si>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</si>
  <si>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</si>
  <si>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</si>
  <si>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</si>
  <si>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</si>
  <si>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</si>
  <si>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</si>
  <si>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</si>
  <si>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</si>
  <si>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</si>
  <si>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</si>
  <si>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</si>
  <si>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</si>
  <si>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</si>
  <si>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</si>
  <si>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</si>
  <si>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</si>
  <si>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</si>
  <si>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</si>
  <si>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</si>
  <si>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</si>
  <si>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</si>
  <si>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</si>
  <si>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</si>
  <si>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</si>
  <si>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</si>
  <si>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</si>
  <si>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</si>
  <si>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</si>
  <si>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</si>
  <si>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</si>
  <si>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</si>
  <si>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</si>
  <si>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</si>
  <si>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</si>
  <si>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</si>
  <si>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</si>
  <si>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</si>
  <si>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</si>
  <si>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</si>
  <si>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</si>
  <si>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</si>
  <si>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</si>
  <si>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</si>
  <si>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</si>
  <si>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</si>
  <si>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</si>
  <si>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</si>
  <si>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</si>
  <si>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</si>
  <si>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</si>
  <si>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</si>
  <si>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</si>
  <si>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</si>
  <si>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</si>
  <si>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</si>
  <si>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</si>
  <si>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</si>
  <si>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</si>
  <si>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</si>
  <si>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</si>
  <si>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</si>
  <si>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</si>
  <si>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</si>
  <si>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</si>
  <si>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</si>
  <si>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</si>
  <si>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</si>
  <si>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</si>
  <si>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</si>
  <si>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</si>
  <si>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</si>
  <si>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</si>
  <si>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</si>
  <si>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</si>
  <si>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</si>
  <si>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</si>
  <si>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</si>
  <si>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</si>
  <si>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</si>
  <si>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</si>
  <si>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</si>
  <si>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</si>
  <si>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</si>
  <si>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</si>
  <si>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</si>
  <si>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</si>
  <si>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</si>
  <si>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</si>
  <si>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</si>
  <si>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</si>
  <si>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</si>
  <si>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</si>
  <si>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</si>
  <si>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</si>
  <si>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</si>
  <si>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</si>
  <si>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</si>
  <si>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</si>
  <si>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</si>
  <si>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</si>
  <si>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</si>
  <si>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</si>
  <si>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</si>
  <si>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</si>
  <si>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</si>
  <si>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</si>
  <si>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</si>
  <si>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</si>
  <si>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</si>
  <si>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</si>
  <si>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</si>
  <si>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</si>
  <si>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</si>
  <si>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</si>
  <si>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</si>
  <si>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</si>
  <si>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</si>
  <si>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</si>
  <si>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</si>
  <si>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</si>
  <si>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</si>
  <si>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</si>
  <si>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</si>
  <si>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</si>
  <si>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</si>
  <si>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</si>
  <si>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</si>
  <si>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</si>
  <si>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</si>
  <si>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</si>
  <si>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</si>
  <si>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</si>
  <si>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</si>
  <si>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</si>
  <si>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</si>
  <si>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</si>
  <si>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</si>
  <si>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</si>
  <si>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</si>
  <si>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</si>
  <si>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</si>
  <si>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</si>
  <si>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</si>
  <si>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</si>
  <si>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</si>
  <si>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</si>
  <si>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</si>
  <si>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</si>
  <si>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</si>
  <si>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</si>
  <si>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</si>
  <si>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</si>
  <si>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</si>
  <si>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</si>
  <si>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</si>
  <si>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</si>
  <si>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</si>
  <si>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</si>
  <si>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</si>
  <si>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</si>
  <si>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</si>
  <si>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</si>
  <si>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</si>
  <si>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</si>
  <si>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</si>
  <si>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</si>
  <si>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</si>
  <si>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</si>
  <si>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</si>
  <si>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</si>
  <si>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</si>
  <si>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</si>
  <si>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</si>
  <si>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</si>
  <si>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</si>
  <si>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</si>
  <si>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</si>
  <si>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</si>
  <si>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</si>
  <si>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</si>
  <si>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</si>
  <si>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</si>
  <si>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</si>
  <si>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</si>
  <si>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</si>
  <si>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</si>
  <si>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</si>
  <si>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</si>
  <si>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</si>
  <si>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</si>
  <si>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</si>
  <si>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</si>
  <si>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</si>
  <si>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</si>
  <si>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</si>
  <si>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</si>
  <si>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</si>
  <si>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</si>
  <si>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</si>
  <si>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</si>
  <si>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</si>
  <si>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</si>
  <si>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</si>
  <si>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</si>
  <si>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</si>
  <si>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</si>
  <si>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</si>
  <si>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</si>
  <si>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</si>
  <si>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</si>
  <si>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</si>
  <si>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</si>
  <si>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</si>
  <si>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</si>
  <si>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</si>
  <si>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</si>
  <si>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</si>
  <si>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</si>
  <si>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</si>
  <si>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</si>
  <si>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</si>
  <si>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</si>
  <si>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</si>
  <si>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</si>
  <si>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</si>
  <si>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</si>
  <si>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</si>
  <si>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</si>
  <si>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</si>
  <si>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</si>
  <si>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</si>
  <si>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</si>
  <si>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</si>
  <si>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</si>
  <si>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</si>
  <si>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</si>
  <si>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</si>
  <si>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</si>
  <si>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</si>
  <si>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</si>
  <si>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</si>
  <si>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</si>
  <si>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</si>
  <si>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</si>
  <si>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</si>
  <si>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</si>
  <si>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</si>
  <si>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</si>
  <si>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</si>
  <si>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</si>
  <si>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</si>
  <si>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</si>
  <si>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</si>
  <si>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</si>
  <si>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</si>
  <si>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</si>
  <si>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</si>
  <si>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</si>
  <si>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</si>
  <si>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</si>
  <si>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</si>
  <si>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</si>
  <si>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</si>
  <si>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</si>
  <si>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</si>
  <si>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</si>
  <si>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</si>
  <si>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</si>
  <si>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</si>
  <si>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</si>
  <si>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</si>
  <si>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</si>
  <si>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</si>
  <si>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</si>
  <si>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</si>
  <si>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</si>
  <si>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</si>
  <si>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</si>
  <si>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</si>
  <si>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</si>
  <si>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</si>
  <si>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</si>
  <si>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</si>
  <si>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</si>
  <si>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</si>
  <si>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</si>
  <si>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</si>
  <si>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</si>
  <si>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</si>
  <si>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</si>
  <si>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</si>
  <si>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</si>
  <si>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</si>
  <si>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</si>
  <si>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</si>
  <si>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</si>
  <si>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</si>
  <si>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</si>
  <si>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</si>
  <si>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</si>
  <si>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</si>
  <si>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</si>
  <si>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</si>
  <si>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</si>
  <si>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</si>
  <si>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</si>
  <si>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</si>
  <si>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</si>
  <si>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</si>
  <si>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</si>
  <si>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</si>
  <si>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</si>
  <si>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</si>
  <si>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</si>
  <si>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</si>
  <si>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</si>
  <si>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</si>
  <si>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</si>
  <si>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</si>
  <si>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</si>
  <si>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</si>
  <si>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</si>
  <si>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</si>
  <si>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</si>
  <si>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</si>
  <si>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</si>
  <si>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</si>
  <si>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</si>
  <si>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</si>
  <si>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</si>
  <si>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</si>
  <si>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</si>
  <si>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</si>
  <si>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</si>
  <si>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</si>
  <si>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</si>
  <si>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</si>
  <si>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</si>
  <si>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</si>
  <si>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</si>
  <si>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</si>
  <si>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</si>
  <si>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</si>
  <si>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</si>
  <si>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</si>
  <si>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</si>
  <si>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</si>
  <si>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</si>
  <si>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</si>
  <si>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</si>
  <si>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</si>
  <si>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</si>
  <si>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</si>
  <si>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</si>
  <si>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</si>
  <si>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</si>
  <si>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</si>
  <si>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</si>
  <si>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</si>
  <si>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</si>
  <si>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</si>
  <si>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</si>
  <si>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</si>
  <si>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</si>
  <si>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</si>
  <si>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</si>
  <si>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</si>
  <si>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</si>
  <si>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</si>
  <si>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</si>
  <si>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</si>
  <si>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</si>
  <si>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</si>
  <si>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</si>
  <si>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</si>
  <si>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</si>
  <si>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</si>
  <si>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</si>
  <si>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</si>
  <si>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</si>
  <si>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</si>
  <si>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</si>
  <si>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</si>
  <si>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</si>
  <si>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</si>
  <si>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</si>
  <si>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</si>
  <si>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</si>
  <si>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</si>
  <si>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</si>
  <si>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</si>
  <si>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</si>
  <si>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</si>
  <si>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</si>
  <si>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</si>
  <si>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</si>
  <si>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</si>
  <si>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</si>
  <si>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</si>
  <si>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</si>
  <si>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</si>
  <si>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</si>
  <si>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</si>
  <si>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</si>
  <si>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</si>
  <si>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</si>
  <si>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</si>
  <si>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</si>
  <si>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</si>
  <si>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</si>
  <si>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</si>
  <si>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</si>
  <si>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</si>
  <si>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</si>
  <si>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</si>
  <si>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</si>
  <si>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</si>
  <si>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</si>
  <si>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</si>
  <si>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</si>
  <si>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</si>
  <si>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</si>
  <si>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</si>
  <si>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</si>
  <si>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</si>
  <si>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</si>
  <si>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</si>
  <si>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</si>
  <si>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</si>
  <si>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</si>
  <si>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</si>
  <si>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</si>
  <si>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</si>
  <si>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</si>
  <si>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</si>
  <si>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</si>
  <si>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</si>
  <si>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</si>
  <si>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</si>
  <si>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</si>
  <si>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</si>
  <si>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</si>
  <si>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</si>
  <si>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</si>
  <si>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</si>
  <si>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</si>
  <si>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</si>
  <si>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</si>
  <si>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</si>
  <si>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</si>
  <si>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</si>
  <si>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</si>
  <si>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</si>
  <si>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</si>
  <si>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</si>
  <si>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</si>
  <si>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</si>
  <si>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</si>
  <si>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</si>
  <si>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</si>
  <si>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</si>
  <si>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</si>
  <si>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</si>
  <si>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</si>
  <si>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</si>
  <si>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</si>
  <si>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</si>
  <si>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</si>
  <si>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</si>
  <si>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</si>
  <si>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</si>
  <si>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</si>
  <si>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</si>
  <si>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</si>
  <si>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</si>
  <si>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</si>
  <si>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</si>
  <si>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</si>
  <si>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</si>
  <si>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</si>
  <si>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</si>
  <si>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</si>
  <si>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</si>
  <si>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</si>
  <si>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</si>
  <si>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</si>
  <si>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</si>
  <si>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</si>
  <si>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</si>
  <si>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</si>
  <si>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</si>
  <si>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</si>
  <si>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</si>
  <si>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</si>
  <si>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</si>
  <si>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</si>
  <si>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</si>
  <si>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</si>
  <si>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</si>
  <si>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</si>
  <si>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</si>
  <si>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</si>
  <si>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</si>
  <si>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</si>
  <si>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</si>
  <si>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</si>
  <si>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</si>
  <si>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</si>
  <si>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</si>
  <si>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</si>
  <si>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</si>
  <si>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</si>
  <si>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</si>
  <si>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</si>
  <si>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</si>
  <si>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</si>
  <si>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</si>
  <si>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</si>
  <si>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</si>
  <si>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</si>
  <si>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</si>
  <si>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</si>
  <si>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</si>
  <si>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</si>
  <si>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</si>
  <si>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</si>
  <si>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</si>
  <si>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</si>
  <si>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</si>
  <si>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</si>
  <si>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</si>
  <si>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</si>
  <si>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</si>
  <si>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</si>
  <si>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</si>
  <si>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</si>
  <si>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</si>
  <si>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</si>
  <si>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</si>
  <si>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</si>
  <si>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</si>
  <si>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</si>
  <si>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</si>
  <si>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</si>
  <si>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</si>
  <si>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</si>
  <si>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</si>
  <si>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</si>
  <si>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</si>
  <si>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</si>
  <si>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</si>
  <si>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</si>
  <si>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</si>
  <si>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</si>
  <si>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</si>
  <si>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</si>
  <si>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</si>
  <si>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</si>
  <si>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</si>
  <si>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</si>
  <si>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</si>
  <si>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</si>
  <si>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</si>
  <si>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</si>
  <si>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</si>
  <si>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</si>
  <si>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</si>
  <si>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</si>
  <si>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</si>
  <si>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</si>
  <si>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</si>
  <si>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</si>
  <si>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</si>
  <si>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</si>
  <si>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</si>
  <si>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</si>
  <si>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</si>
  <si>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</si>
  <si>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</si>
  <si>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</si>
  <si>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</si>
  <si>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</si>
  <si>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</si>
  <si>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</si>
  <si>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</si>
  <si>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</si>
  <si>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</si>
  <si>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</si>
  <si>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</si>
  <si>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</si>
  <si>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</si>
  <si>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</si>
  <si>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</si>
  <si>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</si>
  <si>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</si>
  <si>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</si>
  <si>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</si>
  <si>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</si>
  <si>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</si>
  <si>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</si>
  <si>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</si>
  <si>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</si>
  <si>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</si>
  <si>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</si>
  <si>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</si>
  <si>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</si>
  <si>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</si>
  <si>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</si>
  <si>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</si>
  <si>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</si>
  <si>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</si>
  <si>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</si>
  <si>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</si>
  <si>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</si>
  <si>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</si>
  <si>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</si>
  <si>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</si>
  <si>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</si>
  <si>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</si>
  <si>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</si>
  <si>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</si>
  <si>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</si>
  <si>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</si>
  <si>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</si>
  <si>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</si>
  <si>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</si>
  <si>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</si>
  <si>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</si>
  <si>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</si>
  <si>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</si>
  <si>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</si>
  <si>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</si>
  <si>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</si>
  <si>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</si>
  <si>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</si>
  <si>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</si>
  <si>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</si>
  <si>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</si>
  <si>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</si>
  <si>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</si>
  <si>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</si>
  <si>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</si>
  <si>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</si>
  <si>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</si>
  <si>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</si>
  <si>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</si>
  <si>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</si>
  <si>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</si>
  <si>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</si>
  <si>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</si>
  <si>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</si>
  <si>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</si>
  <si>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</si>
  <si>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</si>
  <si>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</si>
  <si>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</si>
  <si>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</si>
  <si>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</si>
  <si>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</si>
  <si>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</si>
  <si>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</si>
  <si>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</si>
  <si>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</si>
  <si>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</si>
  <si>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</si>
  <si>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</si>
  <si>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</si>
  <si>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</si>
  <si>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</si>
  <si>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</si>
  <si>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</si>
  <si>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</si>
  <si>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</si>
  <si>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</si>
  <si>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</si>
  <si>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</si>
  <si>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</si>
  <si>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</si>
  <si>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</si>
  <si>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</si>
  <si>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</si>
  <si>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</si>
  <si>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</si>
  <si>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</si>
  <si>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</si>
  <si>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</si>
  <si>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</si>
  <si>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</si>
  <si>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</si>
  <si>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</si>
  <si>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</si>
  <si>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</si>
  <si>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</si>
  <si>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</si>
  <si>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</si>
  <si>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</si>
  <si>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</si>
  <si>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</si>
  <si>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</si>
  <si>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</si>
  <si>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</si>
  <si>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</si>
  <si>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</si>
  <si>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</si>
  <si>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</si>
  <si>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</si>
  <si>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</si>
  <si>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</si>
  <si>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</si>
  <si>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</si>
  <si>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</si>
  <si>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</si>
  <si>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</si>
  <si>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</si>
  <si>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</si>
  <si>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</si>
  <si>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</si>
  <si>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</si>
  <si>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</si>
  <si>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</si>
  <si>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</si>
  <si>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</si>
  <si>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</si>
  <si>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</si>
  <si>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</si>
  <si>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</si>
  <si>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</si>
  <si>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</si>
  <si>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</si>
  <si>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</si>
  <si>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</si>
  <si>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</si>
  <si>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</si>
  <si>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</si>
  <si>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</si>
  <si>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</si>
  <si>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</si>
  <si>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</si>
  <si>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</si>
  <si>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</si>
  <si>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</si>
  <si>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</si>
  <si>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</si>
  <si>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</si>
  <si>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</si>
  <si>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</si>
  <si>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</si>
  <si>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</si>
  <si>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</si>
  <si>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</si>
  <si>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</si>
  <si>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</si>
  <si>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</si>
  <si>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</si>
  <si>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</si>
  <si>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</si>
  <si>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</si>
  <si>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</si>
  <si>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</si>
  <si>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</si>
  <si>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</si>
  <si>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</si>
  <si>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</si>
  <si>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</si>
  <si>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</si>
  <si>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</si>
  <si>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</si>
  <si>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</si>
  <si>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</si>
  <si>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</si>
  <si>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</si>
  <si>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</si>
  <si>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</si>
  <si>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</si>
  <si>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</si>
  <si>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</si>
  <si>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</si>
  <si>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</si>
  <si>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</si>
  <si>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</si>
  <si>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</si>
  <si>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</si>
  <si>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</si>
  <si>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</si>
  <si>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</si>
  <si>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</si>
  <si>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</si>
  <si>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</si>
  <si>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</si>
  <si>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</si>
  <si>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</si>
  <si>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</si>
  <si>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</si>
  <si>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</si>
  <si>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</si>
  <si>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</si>
  <si>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</si>
  <si>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</si>
  <si>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</si>
  <si>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</si>
  <si>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</si>
  <si>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</si>
  <si>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</si>
  <si>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</si>
  <si>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</si>
  <si>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</si>
  <si>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</si>
  <si>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</si>
  <si>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</si>
  <si>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</si>
  <si>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</si>
  <si>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</si>
  <si>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</si>
  <si>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</si>
  <si>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</si>
  <si>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</si>
  <si>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</si>
  <si>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</si>
  <si>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</si>
  <si>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</si>
  <si>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</si>
  <si>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</si>
  <si>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</si>
  <si>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</si>
  <si>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</si>
  <si>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</si>
  <si>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</si>
  <si>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</si>
  <si>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</si>
  <si>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</si>
  <si>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</si>
  <si>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</si>
  <si>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</si>
  <si>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</si>
  <si>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</si>
  <si>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</si>
  <si>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</si>
  <si>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</si>
  <si>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</si>
  <si>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</si>
  <si>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</si>
  <si>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</si>
  <si>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</si>
  <si>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</si>
  <si>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</si>
  <si>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</si>
  <si>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</si>
  <si>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</si>
  <si>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</si>
  <si>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</si>
  <si>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</si>
  <si>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</si>
  <si>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</si>
  <si>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</si>
  <si>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</si>
  <si>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</si>
  <si>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</si>
  <si>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</si>
  <si>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</si>
  <si>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</si>
  <si>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</si>
  <si>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</si>
  <si>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</si>
  <si>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</si>
  <si>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</si>
  <si>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</si>
  <si>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</si>
  <si>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</si>
  <si>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</si>
  <si>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</si>
  <si>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</si>
  <si>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</si>
  <si>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</si>
  <si>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</si>
  <si>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</si>
  <si>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</si>
  <si>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</si>
  <si>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</si>
  <si>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</si>
  <si>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</si>
  <si>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</si>
  <si>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</si>
  <si>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</si>
  <si>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</si>
  <si>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</si>
  <si>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</si>
  <si>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</si>
  <si>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</si>
  <si>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</si>
  <si>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</si>
  <si>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</si>
  <si>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</si>
  <si>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</si>
  <si>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</si>
  <si>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</si>
  <si>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</si>
  <si>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</si>
  <si>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</si>
  <si>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</si>
  <si>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</si>
  <si>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</si>
  <si>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</si>
  <si>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</si>
  <si>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</si>
  <si>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</si>
  <si>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</si>
  <si>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</si>
  <si>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</si>
  <si>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</si>
  <si>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</si>
  <si>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</si>
  <si>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</si>
  <si>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</si>
  <si>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</si>
  <si>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</si>
  <si>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</si>
  <si>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</si>
  <si>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</si>
  <si>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</si>
  <si>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</si>
  <si>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</si>
  <si>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</si>
  <si>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</si>
  <si>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</si>
  <si>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</si>
  <si>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</si>
  <si>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</si>
  <si>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</si>
  <si>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</si>
  <si>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</si>
  <si>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</si>
  <si>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</si>
  <si>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</si>
  <si>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</si>
  <si>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</si>
  <si>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</si>
  <si>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</si>
  <si>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</si>
  <si>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</si>
  <si>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</si>
  <si>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</si>
  <si>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</si>
  <si>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</si>
  <si>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</si>
  <si>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</si>
  <si>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</si>
  <si>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</si>
  <si>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</si>
  <si>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</si>
  <si>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</si>
  <si>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</si>
  <si>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</si>
  <si>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</si>
  <si>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</si>
  <si>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</si>
  <si>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</si>
  <si>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</si>
  <si>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</si>
  <si>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</si>
  <si>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</si>
  <si>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</si>
  <si>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</si>
  <si>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</si>
  <si>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</si>
  <si>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</si>
  <si>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</si>
  <si>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</si>
  <si>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</si>
  <si>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</si>
  <si>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</si>
  <si>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</si>
  <si>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</si>
  <si>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</si>
  <si>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</si>
  <si>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</si>
  <si>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</si>
  <si>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</si>
  <si>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</si>
  <si>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</si>
  <si>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</si>
  <si>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</si>
  <si>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</si>
  <si>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</si>
  <si>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</si>
  <si>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</si>
  <si>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</si>
  <si>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</si>
  <si>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</si>
  <si>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</si>
  <si>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</si>
  <si>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</si>
  <si>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</si>
  <si>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</si>
  <si>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</si>
  <si>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</si>
  <si>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</si>
  <si>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</si>
  <si>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</si>
  <si>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</si>
  <si>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</si>
  <si>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</si>
  <si>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</si>
  <si>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</si>
  <si>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</si>
  <si>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</si>
  <si>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</si>
  <si>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</si>
  <si>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</si>
  <si>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</si>
  <si>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</si>
  <si>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</si>
  <si>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</si>
  <si>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</si>
  <si>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</si>
  <si>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</si>
  <si>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</si>
  <si>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</si>
  <si>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</si>
  <si>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</si>
  <si>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</si>
  <si>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</si>
  <si>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</si>
  <si>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</si>
  <si>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</si>
  <si>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</si>
  <si>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</si>
  <si>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</si>
  <si>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</si>
  <si>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</si>
  <si>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</si>
  <si>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</si>
  <si>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</si>
  <si>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</si>
  <si>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</si>
  <si>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</si>
  <si>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</si>
  <si>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</si>
  <si>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</si>
  <si>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</si>
  <si>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</si>
  <si>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</si>
  <si>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</si>
  <si>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</si>
  <si>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</si>
  <si>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</si>
  <si>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</si>
  <si>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</si>
  <si>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</si>
  <si>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</si>
  <si>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</si>
  <si>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</si>
  <si>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</si>
  <si>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</si>
  <si>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</si>
  <si>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</si>
  <si>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</si>
  <si>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</si>
  <si>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</si>
  <si>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</si>
  <si>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</si>
  <si>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</si>
  <si>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</si>
  <si>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</si>
  <si>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</si>
  <si>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</si>
  <si>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</si>
  <si>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</si>
  <si>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</si>
  <si>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</si>
  <si>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</si>
  <si>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</si>
  <si>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</si>
  <si>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</si>
  <si>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</si>
  <si>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</si>
  <si>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</si>
  <si>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</si>
  <si>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</si>
  <si>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</si>
  <si>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</si>
  <si>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</si>
  <si>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</si>
  <si>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</si>
  <si>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</si>
  <si>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</si>
  <si>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</si>
  <si>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</si>
  <si>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</si>
  <si>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</si>
  <si>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</si>
  <si>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</si>
  <si>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</si>
  <si>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</si>
  <si>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</si>
  <si>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</si>
  <si>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</si>
  <si>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</si>
  <si>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</si>
  <si>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</si>
  <si>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</si>
  <si>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</si>
  <si>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</si>
  <si>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</si>
  <si>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</si>
  <si>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</si>
  <si>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</si>
  <si>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</si>
  <si>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</si>
  <si>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</si>
  <si>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</si>
  <si>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</si>
  <si>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</si>
  <si>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</si>
  <si>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</si>
  <si>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</si>
  <si>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</si>
  <si>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</si>
  <si>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</si>
  <si>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</si>
  <si>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</si>
  <si>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</si>
  <si>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</si>
  <si>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</si>
  <si>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</si>
  <si>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</si>
  <si>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</si>
  <si>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</si>
  <si>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</si>
  <si>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</si>
  <si>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</si>
  <si>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</si>
  <si>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</si>
  <si>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</si>
  <si>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</si>
  <si>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</si>
  <si>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</si>
  <si>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</si>
  <si>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</si>
  <si>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</si>
  <si>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</si>
  <si>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</si>
  <si>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</si>
  <si>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</si>
  <si>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</si>
  <si>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</si>
  <si>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</si>
  <si>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</si>
  <si>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</si>
  <si>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</si>
  <si>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</si>
  <si>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</si>
  <si>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</si>
  <si>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</si>
  <si>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</si>
  <si>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</si>
  <si>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</si>
  <si>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</si>
  <si>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</si>
  <si>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</si>
  <si>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</si>
  <si>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</si>
  <si>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</si>
  <si>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</si>
  <si>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</si>
  <si>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</si>
  <si>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</si>
  <si>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</si>
  <si>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</si>
  <si>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</si>
  <si>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</si>
  <si>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</si>
  <si>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</si>
  <si>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</si>
  <si>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</si>
  <si>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</si>
  <si>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</si>
  <si>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</si>
  <si>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</si>
  <si>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</si>
  <si>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</si>
  <si>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</si>
  <si>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</si>
  <si>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</si>
  <si>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</si>
  <si>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</si>
  <si>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</si>
  <si>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</si>
  <si>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</si>
  <si>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</si>
  <si>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</si>
  <si>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</si>
  <si>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</si>
  <si>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</si>
  <si>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</si>
  <si>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</si>
  <si>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</si>
  <si>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</si>
  <si>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</si>
  <si>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</si>
  <si>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</si>
  <si>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</si>
  <si>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</si>
  <si>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</si>
  <si>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</si>
  <si>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</si>
  <si>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</si>
  <si>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</si>
  <si>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</si>
  <si>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</si>
  <si>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</si>
  <si>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</si>
  <si>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</si>
  <si>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</si>
  <si>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</si>
  <si>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</si>
  <si>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</si>
  <si>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</si>
  <si>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</si>
  <si>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</si>
  <si>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</si>
  <si>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</si>
  <si>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</si>
  <si>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</si>
  <si>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</si>
  <si>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</si>
  <si>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</si>
  <si>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</si>
  <si>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</si>
  <si>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</si>
  <si>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</si>
  <si>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</si>
  <si>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</si>
  <si>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</si>
  <si>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</si>
  <si>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</si>
  <si>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</si>
  <si>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</si>
  <si>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</si>
  <si>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</si>
  <si>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</si>
  <si>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</si>
  <si>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</si>
  <si>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</si>
  <si>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</si>
  <si>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</si>
  <si>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</si>
  <si>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</si>
  <si>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</si>
  <si>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</si>
  <si>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</si>
  <si>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</si>
  <si>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</si>
  <si>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</si>
  <si>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</si>
  <si>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</si>
  <si>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</si>
  <si>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</si>
  <si>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</si>
  <si>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</si>
  <si>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</si>
  <si>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</si>
  <si>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</si>
  <si>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</si>
  <si>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</si>
  <si>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</si>
  <si>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</si>
  <si>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</si>
  <si>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</si>
  <si>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</si>
  <si>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</si>
  <si>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</si>
  <si>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</si>
  <si>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</si>
  <si>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</si>
  <si>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</si>
  <si>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</si>
  <si>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</si>
  <si>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</si>
  <si>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</si>
  <si>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</si>
  <si>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</si>
  <si>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</si>
  <si>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</si>
  <si>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</si>
  <si>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</si>
  <si>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</si>
  <si>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</si>
  <si>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</si>
  <si>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</si>
  <si>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</si>
  <si>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</si>
  <si>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</si>
  <si>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</si>
  <si>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</si>
  <si>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</si>
  <si>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</si>
  <si>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</si>
  <si>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</si>
  <si>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</si>
  <si>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</si>
  <si>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</si>
  <si>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</si>
  <si>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</si>
  <si>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</si>
  <si>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</si>
  <si>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</si>
  <si>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</si>
  <si>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</si>
  <si>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</si>
  <si>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</si>
  <si>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</si>
  <si>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</si>
  <si>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</si>
  <si>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</si>
  <si>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</si>
  <si>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</si>
  <si>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</si>
  <si>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</si>
  <si>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</si>
  <si>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</si>
  <si>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</si>
  <si>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</si>
  <si>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</si>
  <si>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</si>
  <si>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</si>
  <si>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</si>
  <si>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</si>
  <si>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</si>
  <si>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</si>
  <si>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</si>
  <si>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</si>
  <si>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</si>
  <si>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</si>
  <si>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</si>
  <si>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</si>
  <si>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</si>
  <si>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</si>
  <si>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</si>
  <si>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</si>
  <si>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</si>
  <si>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</si>
  <si>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</si>
  <si>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</si>
  <si>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</si>
  <si>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</si>
  <si>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</si>
  <si>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</si>
  <si>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</si>
  <si>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</si>
  <si>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</si>
  <si>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</si>
  <si>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</si>
  <si>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</si>
  <si>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</si>
  <si>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</si>
  <si>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</si>
  <si>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</si>
  <si>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</si>
  <si>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</si>
  <si>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</si>
  <si>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</si>
  <si>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</si>
  <si>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</si>
  <si>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</si>
  <si>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</si>
  <si>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</si>
  <si>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</si>
  <si>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</si>
  <si>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</si>
  <si>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</si>
  <si>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</si>
  <si>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</si>
  <si>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</si>
  <si>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</si>
  <si>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</si>
  <si>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</si>
  <si>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</si>
  <si>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</si>
  <si>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</si>
  <si>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</si>
  <si>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</si>
  <si>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</si>
  <si>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</si>
  <si>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</si>
  <si>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</si>
  <si>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</si>
  <si>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</si>
  <si>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</si>
  <si>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</si>
  <si>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</si>
  <si>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</si>
  <si>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</si>
  <si>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</si>
  <si>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</si>
  <si>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</si>
  <si>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</si>
  <si>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</si>
  <si>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</si>
  <si>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</si>
  <si>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</si>
  <si>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</si>
  <si>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</si>
  <si>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</si>
  <si>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</si>
  <si>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</si>
  <si>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</si>
  <si>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</si>
  <si>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</si>
  <si>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</si>
  <si>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</si>
  <si>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</si>
  <si>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</si>
  <si>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</si>
  <si>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</si>
  <si>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</si>
  <si>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</si>
  <si>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</si>
  <si>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</si>
  <si>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</si>
  <si>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</si>
  <si>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</si>
  <si>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</si>
  <si>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</si>
  <si>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</si>
  <si>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</si>
  <si>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</si>
  <si>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</si>
  <si>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</si>
  <si>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</si>
  <si>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</si>
  <si>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</si>
  <si>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</si>
  <si>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</si>
  <si>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</si>
  <si>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</si>
  <si>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</si>
  <si>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</si>
  <si>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</si>
  <si>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</si>
  <si>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</si>
  <si>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</si>
  <si>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</si>
  <si>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</si>
  <si>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</si>
  <si>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</si>
  <si>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</si>
  <si>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</si>
  <si>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</si>
  <si>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</si>
  <si>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</si>
  <si>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</si>
  <si>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</si>
  <si>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</si>
  <si>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</si>
  <si>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</si>
  <si>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</si>
  <si>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</si>
  <si>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</si>
  <si>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</si>
  <si>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</si>
  <si>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</si>
  <si>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</si>
  <si>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</si>
  <si>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</si>
  <si>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</si>
  <si>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</si>
  <si>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</si>
  <si>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</si>
  <si>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</si>
  <si>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</si>
  <si>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</si>
  <si>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</si>
  <si>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</si>
  <si>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</si>
  <si>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</si>
  <si>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</si>
  <si>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</si>
  <si>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</si>
  <si>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</si>
  <si>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</si>
  <si>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</si>
  <si>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</si>
  <si>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</si>
  <si>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</si>
  <si>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</si>
  <si>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</si>
  <si>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</si>
  <si>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</si>
  <si>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</si>
  <si>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</si>
  <si>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</si>
  <si>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</si>
  <si>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</si>
  <si>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</si>
  <si>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</si>
  <si>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</si>
  <si>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</si>
  <si>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</si>
  <si>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</si>
  <si>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</si>
  <si>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</si>
  <si>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</si>
  <si>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</si>
  <si>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</si>
  <si>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</si>
  <si>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</si>
  <si>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</si>
  <si>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</si>
  <si>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</si>
  <si>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</si>
  <si>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</si>
  <si>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</si>
  <si>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</si>
  <si>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</si>
  <si>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</si>
  <si>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</si>
  <si>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</si>
  <si>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</si>
  <si>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</si>
  <si>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</si>
  <si>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</si>
  <si>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</si>
  <si>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</si>
  <si>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</si>
  <si>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</si>
  <si>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</si>
  <si>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</si>
  <si>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</si>
  <si>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</si>
  <si>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</si>
  <si>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</si>
  <si>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</si>
  <si>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</si>
  <si>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</si>
  <si>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</si>
  <si>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</si>
  <si>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</si>
  <si>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</si>
  <si>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</si>
  <si>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</si>
  <si>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</si>
  <si>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</si>
  <si>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</si>
  <si>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</si>
  <si>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</si>
  <si>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</si>
  <si>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</si>
  <si>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</si>
  <si>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</si>
  <si>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</si>
  <si>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</si>
  <si>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</si>
  <si>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</si>
  <si>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</si>
  <si>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</si>
  <si>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</si>
  <si>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</si>
  <si>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</si>
  <si>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</si>
  <si>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</si>
  <si>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</si>
  <si>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</si>
  <si>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</si>
  <si>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</si>
  <si>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</si>
  <si>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</si>
  <si>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</si>
  <si>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</si>
  <si>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</si>
  <si>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</si>
  <si>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</si>
  <si>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</si>
  <si>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</si>
  <si>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</si>
  <si>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</si>
  <si>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</si>
  <si>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</si>
  <si>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</si>
  <si>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</si>
  <si>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</si>
  <si>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</si>
  <si>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</si>
  <si>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</si>
  <si>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</si>
  <si>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</si>
  <si>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</si>
  <si>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</si>
  <si>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</si>
  <si>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</si>
  <si>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</si>
  <si>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</si>
  <si>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</si>
  <si>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</si>
  <si>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</si>
  <si>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</si>
  <si>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</si>
  <si>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</si>
  <si>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</si>
  <si>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</si>
  <si>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</si>
  <si>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</si>
  <si>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</si>
  <si>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</si>
  <si>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</si>
  <si>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</si>
  <si>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</si>
  <si>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</si>
  <si>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</si>
  <si>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</si>
  <si>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</si>
  <si>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</si>
  <si>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</si>
  <si>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</si>
  <si>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</si>
  <si>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</si>
  <si>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</si>
  <si>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</si>
  <si>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</si>
  <si>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</si>
  <si>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</si>
  <si>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</si>
  <si>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</si>
  <si>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</si>
  <si>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</si>
  <si>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</si>
  <si>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</si>
  <si>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</si>
  <si>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</si>
  <si>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</si>
  <si>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</si>
  <si>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</si>
  <si>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</si>
  <si>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</si>
  <si>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</si>
  <si>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</si>
  <si>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</si>
  <si>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</si>
  <si>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</si>
  <si>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</si>
  <si>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</si>
  <si>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</si>
  <si>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</si>
  <si>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</si>
  <si>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</si>
  <si>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</si>
  <si>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</si>
  <si>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</si>
  <si>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</si>
  <si>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</si>
  <si>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</si>
  <si>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</si>
  <si>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</si>
  <si>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</si>
  <si>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</si>
  <si>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</si>
  <si>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</si>
  <si>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</si>
  <si>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</si>
  <si>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</si>
  <si>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</si>
  <si>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</si>
  <si>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</si>
  <si>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</si>
  <si>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</si>
  <si>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</si>
  <si>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</si>
  <si>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</si>
  <si>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</si>
  <si>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</si>
  <si>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</si>
  <si>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</si>
  <si>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</si>
  <si>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</si>
  <si>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</si>
  <si>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</si>
  <si>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</si>
  <si>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</si>
  <si>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</si>
  <si>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</si>
  <si>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</si>
  <si>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</si>
  <si>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</si>
  <si>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</si>
  <si>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</si>
  <si>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</si>
  <si>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</si>
  <si>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</si>
  <si>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</si>
  <si>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</si>
  <si>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</si>
  <si>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</si>
  <si>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</si>
  <si>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</si>
  <si>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</si>
  <si>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</si>
  <si>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</si>
  <si>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</si>
  <si>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</si>
  <si>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</si>
  <si>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</si>
  <si>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</si>
  <si>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</si>
  <si>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</si>
  <si>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</si>
  <si>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</si>
  <si>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</si>
  <si>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</si>
  <si>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</si>
  <si>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</si>
  <si>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</si>
  <si>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</si>
  <si>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</si>
  <si>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</si>
  <si>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</si>
  <si>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</si>
  <si>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</si>
  <si>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</si>
  <si>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</si>
  <si>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</si>
  <si>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</si>
  <si>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</si>
  <si>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</si>
  <si>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</si>
  <si>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</si>
  <si>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</si>
  <si>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</si>
  <si>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</si>
  <si>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</si>
  <si>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</si>
  <si>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</si>
  <si>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</si>
  <si>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</si>
  <si>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</si>
  <si>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</si>
  <si>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</si>
  <si>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</si>
  <si>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</si>
  <si>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</si>
  <si>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</si>
  <si>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</si>
  <si>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</si>
  <si>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</si>
  <si>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</si>
  <si>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</si>
  <si>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</si>
  <si>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</si>
  <si>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</si>
  <si>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</si>
  <si>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</si>
  <si>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</si>
  <si>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</si>
  <si>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</si>
  <si>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</si>
  <si>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</si>
  <si>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</si>
  <si>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</si>
  <si>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</si>
  <si>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</si>
  <si>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</si>
  <si>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</si>
  <si>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</si>
  <si>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</si>
  <si>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</si>
  <si>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</si>
  <si>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</si>
  <si>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</si>
  <si>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</si>
  <si>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</si>
  <si>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</si>
  <si>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</si>
  <si>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</si>
  <si>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</si>
  <si>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</si>
  <si>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</si>
  <si>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</si>
  <si>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</si>
  <si>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</si>
  <si>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</si>
  <si>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</si>
  <si>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</si>
  <si>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</si>
  <si>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</si>
  <si>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</si>
  <si>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</si>
  <si>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</si>
  <si>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</si>
  <si>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</si>
  <si>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</si>
  <si>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</si>
  <si>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</si>
  <si>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</si>
  <si>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</si>
  <si>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</si>
  <si>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</si>
  <si>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</si>
  <si>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</si>
  <si>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</si>
  <si>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</si>
  <si>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</si>
  <si>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</si>
  <si>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</si>
  <si>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</si>
  <si>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</si>
  <si>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</si>
  <si>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</si>
  <si>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</si>
  <si>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</si>
  <si>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</si>
  <si>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</si>
  <si>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</si>
  <si>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</si>
  <si>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</si>
  <si>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</si>
  <si>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</si>
  <si>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</si>
  <si>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</si>
  <si>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</si>
  <si>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</si>
  <si>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</si>
  <si>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</si>
  <si>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</si>
  <si>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</si>
  <si>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</si>
  <si>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</si>
  <si>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</si>
  <si>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</si>
  <si>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</si>
  <si>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</si>
  <si>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</si>
  <si>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</si>
  <si>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</si>
  <si>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</si>
  <si>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</si>
  <si>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</si>
  <si>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</si>
  <si>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</si>
  <si>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</si>
  <si>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</si>
  <si>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</si>
  <si>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</si>
  <si>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</si>
  <si>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</si>
  <si>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</si>
  <si>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</si>
  <si>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</si>
  <si>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</si>
  <si>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</si>
  <si>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</si>
  <si>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</si>
  <si>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</si>
  <si>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</si>
  <si>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</si>
  <si>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</si>
  <si>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</si>
  <si>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</si>
  <si>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</si>
  <si>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</si>
  <si>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</si>
  <si>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</si>
  <si>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</si>
  <si>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</si>
  <si>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</si>
  <si>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</si>
  <si>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</si>
  <si>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</si>
  <si>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</si>
  <si>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</si>
  <si>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</si>
  <si>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</si>
  <si>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</si>
  <si>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</si>
  <si>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</si>
  <si>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</si>
  <si>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</si>
  <si>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</si>
  <si>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</si>
  <si>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</si>
  <si>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</si>
  <si>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</si>
  <si>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</si>
  <si>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</si>
  <si>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</si>
  <si>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</si>
  <si>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</si>
  <si>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</si>
  <si>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</si>
  <si>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</si>
  <si>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</si>
  <si>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</si>
  <si>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</si>
  <si>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</si>
  <si>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</si>
  <si>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</si>
  <si>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</si>
  <si>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</si>
  <si>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</si>
  <si>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</si>
  <si>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</si>
  <si>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</si>
  <si>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</si>
  <si>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</si>
  <si>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</si>
  <si>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</si>
  <si>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</si>
  <si>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</si>
  <si>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</si>
  <si>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</si>
  <si>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</si>
  <si>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</si>
  <si>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</si>
  <si>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</si>
  <si>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</si>
  <si>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</si>
  <si>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</si>
  <si>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</si>
  <si>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</si>
  <si>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</si>
  <si>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</si>
  <si>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</si>
  <si>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</si>
  <si>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</si>
  <si>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</si>
  <si>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</si>
  <si>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</si>
  <si>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</si>
  <si>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</si>
  <si>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</si>
  <si>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</si>
  <si>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</si>
  <si>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</si>
  <si>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</si>
  <si>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</si>
  <si>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</si>
  <si>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</si>
  <si>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</si>
  <si>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</si>
  <si>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</si>
  <si>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</si>
  <si>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</si>
  <si>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</si>
  <si>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</si>
  <si>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</si>
  <si>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</si>
  <si>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</si>
  <si>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</si>
  <si>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</si>
  <si>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</si>
  <si>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</si>
  <si>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</si>
  <si>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</si>
  <si>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</si>
  <si>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</si>
  <si>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</si>
  <si>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</si>
  <si>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</si>
  <si>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</si>
  <si>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</si>
  <si>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</si>
  <si>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</si>
  <si>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</si>
  <si>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</si>
  <si>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</si>
  <si>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</si>
  <si>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</si>
  <si>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</si>
  <si>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</si>
  <si>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</si>
  <si>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</si>
  <si>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</si>
  <si>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</si>
  <si>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</si>
  <si>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</si>
  <si>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</si>
  <si>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</si>
  <si>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</si>
  <si>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</si>
  <si>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</si>
  <si>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</si>
  <si>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</si>
  <si>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</si>
  <si>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</si>
  <si>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</si>
  <si>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</si>
  <si>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</si>
  <si>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</si>
  <si>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</si>
  <si>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</si>
  <si>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</si>
  <si>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</si>
  <si>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</si>
  <si>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</si>
  <si>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</si>
  <si>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</si>
  <si>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</si>
  <si>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</si>
  <si>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</si>
  <si>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</si>
  <si>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</si>
  <si>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</si>
  <si>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</si>
  <si>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</si>
  <si>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</si>
  <si>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</si>
  <si>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</si>
  <si>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</si>
  <si>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</si>
  <si>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</si>
  <si>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</si>
  <si>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</si>
  <si>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</si>
  <si>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</si>
  <si>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</si>
  <si>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</si>
  <si>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</si>
  <si>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</si>
  <si>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</si>
  <si>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</si>
  <si>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</si>
  <si>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</si>
  <si>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</si>
  <si>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</si>
  <si>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</si>
  <si>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</si>
  <si>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</si>
  <si>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</si>
  <si>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</si>
  <si>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</si>
  <si>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</si>
  <si>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</si>
  <si>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</si>
  <si>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</si>
  <si>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</si>
  <si>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</si>
  <si>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</si>
  <si>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</si>
  <si>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</si>
  <si>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</si>
  <si>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</si>
  <si>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</si>
  <si>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</si>
  <si>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</si>
  <si>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</si>
  <si>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</si>
  <si>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</si>
  <si>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</si>
  <si>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</si>
  <si>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</si>
  <si>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</si>
  <si>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</si>
  <si>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</si>
  <si>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</si>
  <si>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</si>
  <si>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</si>
  <si>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</si>
  <si>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</si>
  <si>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</si>
  <si>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</si>
  <si>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</si>
  <si>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</si>
  <si>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</si>
  <si>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</si>
  <si>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</si>
  <si>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</si>
  <si>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</si>
  <si>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</si>
  <si>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</si>
  <si>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</si>
  <si>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</si>
  <si>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</si>
  <si>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</si>
  <si>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</si>
  <si>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</si>
  <si>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</si>
  <si>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</si>
  <si>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</si>
  <si>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</si>
  <si>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</si>
  <si>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</si>
  <si>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</si>
  <si>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</si>
  <si>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</si>
  <si>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</si>
  <si>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</si>
  <si>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</si>
  <si>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</si>
  <si>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</si>
  <si>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</si>
  <si>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</si>
  <si>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</si>
  <si>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</si>
  <si>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</si>
  <si>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</si>
  <si>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</si>
  <si>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</si>
  <si>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</si>
  <si>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</si>
  <si>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</si>
  <si>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</si>
  <si>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</si>
  <si>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</si>
  <si>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</si>
  <si>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</si>
  <si>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</si>
  <si>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</si>
  <si>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</si>
  <si>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</si>
  <si>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</si>
  <si>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</si>
  <si>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</si>
  <si>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</si>
  <si>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</si>
  <si>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</si>
  <si>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</si>
  <si>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</si>
  <si>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</si>
  <si>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</si>
  <si>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</si>
  <si>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</si>
  <si>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</si>
  <si>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</si>
  <si>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</si>
  <si>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</si>
  <si>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</si>
  <si>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</si>
  <si>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</si>
  <si>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</si>
  <si>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</si>
  <si>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</si>
  <si>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</si>
  <si>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</si>
  <si>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</si>
  <si>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</si>
  <si>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</si>
  <si>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</si>
  <si>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</si>
  <si>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</si>
  <si>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</si>
  <si>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</si>
  <si>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</si>
  <si>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</si>
  <si>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</si>
  <si>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</si>
  <si>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</si>
  <si>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</si>
  <si>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</si>
  <si>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</si>
  <si>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</si>
  <si>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</si>
  <si>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</si>
  <si>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</si>
  <si>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</si>
  <si>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</si>
  <si>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</si>
  <si>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</si>
  <si>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</si>
  <si>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</si>
  <si>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</si>
  <si>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</si>
  <si>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</si>
  <si>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</si>
  <si>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</si>
  <si>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</si>
  <si>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</si>
  <si>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</si>
  <si>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</si>
  <si>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</si>
  <si>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</si>
  <si>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</si>
  <si>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</si>
  <si>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</si>
  <si>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</si>
  <si>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</si>
  <si>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</si>
  <si>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</si>
  <si>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</si>
  <si>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</si>
  <si>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</si>
  <si>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</si>
  <si>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</si>
  <si>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</si>
  <si>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</si>
  <si>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</si>
  <si>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</si>
  <si>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</si>
  <si>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</si>
  <si>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</si>
  <si>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</si>
  <si>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</si>
  <si>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</si>
  <si>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</si>
  <si>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</si>
  <si>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</si>
  <si>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</si>
  <si>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</si>
  <si>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</si>
  <si>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</si>
  <si>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</si>
  <si>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</si>
  <si>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</si>
  <si>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</si>
  <si>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</si>
  <si>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</si>
  <si>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</si>
  <si>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</si>
  <si>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</si>
  <si>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</si>
  <si>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</si>
  <si>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</si>
  <si>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</si>
  <si>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</si>
  <si>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</si>
  <si>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</si>
  <si>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</si>
  <si>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</si>
  <si>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</si>
  <si>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</si>
  <si>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</si>
  <si>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</si>
  <si>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</si>
  <si>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</si>
  <si>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</si>
  <si>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</si>
  <si>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</si>
  <si>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</si>
  <si>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</si>
  <si>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</si>
  <si>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</si>
  <si>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</si>
  <si>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</si>
  <si>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</si>
  <si>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</si>
  <si>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</si>
  <si>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</si>
  <si>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</si>
  <si>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</si>
  <si>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</si>
  <si>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</si>
  <si>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</si>
  <si>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</si>
  <si>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</si>
  <si>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</si>
  <si>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</si>
  <si>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</si>
  <si>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</si>
  <si>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</si>
  <si>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</si>
  <si>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</si>
  <si>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</si>
  <si>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</si>
  <si>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</si>
  <si>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</si>
  <si>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</si>
  <si>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</si>
  <si>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</si>
  <si>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</si>
  <si>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</si>
  <si>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</si>
  <si>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</si>
  <si>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</si>
  <si>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</si>
  <si>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</si>
  <si>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</si>
  <si>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</si>
  <si>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</si>
  <si>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</si>
  <si>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</si>
  <si>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</si>
  <si>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</si>
  <si>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</si>
  <si>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</si>
  <si>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</si>
  <si>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</si>
  <si>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</si>
  <si>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</si>
  <si>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</si>
  <si>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</si>
  <si>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</si>
  <si>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</si>
  <si>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</si>
  <si>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</si>
  <si>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</si>
  <si>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</si>
  <si>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</si>
  <si>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</si>
  <si>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</si>
  <si>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</si>
  <si>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</si>
  <si>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</si>
  <si>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</si>
  <si>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</si>
  <si>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</si>
  <si>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</si>
  <si>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</si>
  <si>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</si>
  <si>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</si>
  <si>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</si>
  <si>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</si>
  <si>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</si>
  <si>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</si>
  <si>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</si>
  <si>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</si>
  <si>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</si>
  <si>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</si>
  <si>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</si>
  <si>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</si>
  <si>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</si>
  <si>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</si>
  <si>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</si>
  <si>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</si>
  <si>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</si>
  <si>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</si>
  <si>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</si>
  <si>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</si>
  <si>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</si>
  <si>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</si>
  <si>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</si>
  <si>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</si>
  <si>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</si>
  <si>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</si>
  <si>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</si>
  <si>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</si>
  <si>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</si>
  <si>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</si>
  <si>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</si>
  <si>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</si>
  <si>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</si>
  <si>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</si>
  <si>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</si>
  <si>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</si>
  <si>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</si>
  <si>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</si>
  <si>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</si>
  <si>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</si>
  <si>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</si>
  <si>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</si>
  <si>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</si>
  <si>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</si>
  <si>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</si>
  <si>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</si>
  <si>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</si>
  <si>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</si>
  <si>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</si>
  <si>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</si>
  <si>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</si>
  <si>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</si>
  <si>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</si>
  <si>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</si>
  <si>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</si>
  <si>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</si>
  <si>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</si>
  <si>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</si>
  <si>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</si>
  <si>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</si>
  <si>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</si>
  <si>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</si>
  <si>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</si>
  <si>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</si>
  <si>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</si>
  <si>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</si>
  <si>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</si>
  <si>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</si>
  <si>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</si>
  <si>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</si>
  <si>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</si>
  <si>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</si>
  <si>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</si>
  <si>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</si>
  <si>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</si>
  <si>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</si>
  <si>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</si>
  <si>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</si>
  <si>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</si>
  <si>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</si>
  <si>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</si>
  <si>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</si>
  <si>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</si>
  <si>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</si>
  <si>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</si>
  <si>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</si>
  <si>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</si>
  <si>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</si>
  <si>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</si>
  <si>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</si>
  <si>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</si>
  <si>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</si>
  <si>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</si>
  <si>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</si>
  <si>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</si>
  <si>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</si>
  <si>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</si>
  <si>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</si>
  <si>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</si>
  <si>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</si>
  <si>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</si>
  <si>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</si>
  <si>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</si>
  <si>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</si>
  <si>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</si>
  <si>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</si>
  <si>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</si>
  <si>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</si>
  <si>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</si>
  <si>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</si>
  <si>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</si>
  <si>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</si>
  <si>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</si>
  <si>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</si>
  <si>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</si>
  <si>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</si>
  <si>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</si>
  <si>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</si>
  <si>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</si>
  <si>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</si>
  <si>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</si>
  <si>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</si>
  <si>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</si>
  <si>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</si>
  <si>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</si>
  <si>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</si>
  <si>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</si>
  <si>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</si>
  <si>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</si>
  <si>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</si>
  <si>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</si>
  <si>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</si>
  <si>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</si>
  <si>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</si>
  <si>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</si>
  <si>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</si>
  <si>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</si>
  <si>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</si>
  <si>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</si>
  <si>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</si>
  <si>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</si>
  <si>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</si>
  <si>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</si>
  <si>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</si>
  <si>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</si>
  <si>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</si>
  <si>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</si>
  <si>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</si>
  <si>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</si>
  <si>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</si>
  <si>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</si>
  <si>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</si>
  <si>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</si>
  <si>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</si>
  <si>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</si>
  <si>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</si>
  <si>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</si>
  <si>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</si>
  <si>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</si>
  <si>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</si>
  <si>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</si>
  <si>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</si>
  <si>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</si>
  <si>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</si>
  <si>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</si>
  <si>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</si>
  <si>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</si>
  <si>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</si>
  <si>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</si>
  <si>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</si>
  <si>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</si>
  <si>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</si>
  <si>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</si>
  <si>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</si>
  <si>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</si>
  <si>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</si>
  <si>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</si>
  <si>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</si>
  <si>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</si>
  <si>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</si>
  <si>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</si>
  <si>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</si>
  <si>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</si>
  <si>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</si>
  <si>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</si>
  <si>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</si>
  <si>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</si>
  <si>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</si>
  <si>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</si>
  <si>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</si>
  <si>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</si>
  <si>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</si>
  <si>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</si>
  <si>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</si>
  <si>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</si>
  <si>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</si>
  <si>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</si>
  <si>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</si>
  <si>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</si>
  <si>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</si>
  <si>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</si>
  <si>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</si>
  <si>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</si>
  <si>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</si>
  <si>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</si>
  <si>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</si>
  <si>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</si>
  <si>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</si>
  <si>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</si>
  <si>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</si>
  <si>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</si>
  <si>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</si>
  <si>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</si>
  <si>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</si>
  <si>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</si>
  <si>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</si>
  <si>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</si>
  <si>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</si>
  <si>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</si>
  <si>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</si>
  <si>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</si>
  <si>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</si>
  <si>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</si>
  <si>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</si>
  <si>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</si>
  <si>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</si>
  <si>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</si>
  <si>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</si>
  <si>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</si>
  <si>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</si>
  <si>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</si>
  <si>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</si>
  <si>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</si>
  <si>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</si>
  <si>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</si>
  <si>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</si>
  <si>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</si>
  <si>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</si>
  <si>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</si>
  <si>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</si>
  <si>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</si>
  <si>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</si>
  <si>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</si>
  <si>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</si>
  <si>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</si>
  <si>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</si>
  <si>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</si>
  <si>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</si>
  <si>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</si>
  <si>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</si>
  <si>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</si>
  <si>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</si>
  <si>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</si>
  <si>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</si>
  <si>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</si>
  <si>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</si>
  <si>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</si>
  <si>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</si>
  <si>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</si>
  <si>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</si>
  <si>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</si>
  <si>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</si>
  <si>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</si>
  <si>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</si>
  <si>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</si>
  <si>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</si>
  <si>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</si>
  <si>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</si>
  <si>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</si>
  <si>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</si>
  <si>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</si>
  <si>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</si>
  <si>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</si>
  <si>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</si>
  <si>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</si>
  <si>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</si>
  <si>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</si>
  <si>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</si>
  <si>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</si>
  <si>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</si>
  <si>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</si>
  <si>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</si>
  <si>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</si>
  <si>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</si>
  <si>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</si>
  <si>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</si>
  <si>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</si>
  <si>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</si>
  <si>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</si>
  <si>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</si>
  <si>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</si>
  <si>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</si>
  <si>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</si>
  <si>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</si>
  <si>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</si>
  <si>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</si>
  <si>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</si>
  <si>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</si>
  <si>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</si>
  <si>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</si>
  <si>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</si>
  <si>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</si>
  <si>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</si>
  <si>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</si>
  <si>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</si>
  <si>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</si>
  <si>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</si>
  <si>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</si>
  <si>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</si>
  <si>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</si>
  <si>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</si>
  <si>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</si>
  <si>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</si>
  <si>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</si>
  <si>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</si>
  <si>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</si>
  <si>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</si>
  <si>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</si>
  <si>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</si>
  <si>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</si>
  <si>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</si>
  <si>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</si>
  <si>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</si>
  <si>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</si>
  <si>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</si>
  <si>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</si>
  <si>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</si>
  <si>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</si>
  <si>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</si>
  <si>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</si>
  <si>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</si>
  <si>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</si>
  <si>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</si>
  <si>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</si>
  <si>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</si>
  <si>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</si>
  <si>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</si>
  <si>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</si>
  <si>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</si>
  <si>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</si>
  <si>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</si>
  <si>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</si>
  <si>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</si>
  <si>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</si>
  <si>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</si>
  <si>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</si>
  <si>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</si>
  <si>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</si>
  <si>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</si>
  <si>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</si>
  <si>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</si>
  <si>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</si>
  <si>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</si>
  <si>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</si>
  <si>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</si>
  <si>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</si>
  <si>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</si>
  <si>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</si>
  <si>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</si>
  <si>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</si>
  <si>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</si>
  <si>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</si>
  <si>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</si>
  <si>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</si>
  <si>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</si>
  <si>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</si>
  <si>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</si>
  <si>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</si>
  <si>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</si>
  <si>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</si>
  <si>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</si>
  <si>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</si>
  <si>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</si>
  <si>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</si>
  <si>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</si>
  <si>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</si>
  <si>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</si>
  <si>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</si>
  <si>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</si>
  <si>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</si>
  <si>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</si>
  <si>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</si>
  <si>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</si>
  <si>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</si>
  <si>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</si>
  <si>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</si>
  <si>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</si>
  <si>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</si>
  <si>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</si>
  <si>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</si>
  <si>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</si>
  <si>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</si>
  <si>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</si>
  <si>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</si>
  <si>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</si>
  <si>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</si>
  <si>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</si>
  <si>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</si>
  <si>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</si>
  <si>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</si>
  <si>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</si>
  <si>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</si>
  <si>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</si>
  <si>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</si>
  <si>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</si>
  <si>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</si>
  <si>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</si>
  <si>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</si>
  <si>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</si>
  <si>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</si>
  <si>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</si>
  <si>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</si>
  <si>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</si>
  <si>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</si>
  <si>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</si>
  <si>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</si>
  <si>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</si>
  <si>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</si>
  <si>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</si>
  <si>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</si>
  <si>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</si>
  <si>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</si>
  <si>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</si>
  <si>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</si>
  <si>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</si>
  <si>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</si>
  <si>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</si>
  <si>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</si>
  <si>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</si>
  <si>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</si>
  <si>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</si>
  <si>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</si>
  <si>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</si>
  <si>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</si>
  <si>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</si>
  <si>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</si>
  <si>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</si>
  <si>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</si>
  <si>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</si>
  <si>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</si>
  <si>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</si>
  <si>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</si>
  <si>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</si>
  <si>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</si>
  <si>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</si>
  <si>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</si>
  <si>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</si>
  <si>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</si>
  <si>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</si>
  <si>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</si>
  <si>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</si>
  <si>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</si>
  <si>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</si>
  <si>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</si>
  <si>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</si>
  <si>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</si>
  <si>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</si>
  <si>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</si>
  <si>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</si>
  <si>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</si>
  <si>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</si>
  <si>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</si>
  <si>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</si>
  <si>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</si>
  <si>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</si>
  <si>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</si>
  <si>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</si>
  <si>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</si>
  <si>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</si>
  <si>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</si>
  <si>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</si>
  <si>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</si>
  <si>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</si>
  <si>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</si>
  <si>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</si>
  <si>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</si>
  <si>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</si>
  <si>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</si>
  <si>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</si>
  <si>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</si>
  <si>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</si>
  <si>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</si>
  <si>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</si>
  <si>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</si>
  <si>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</si>
  <si>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</si>
  <si>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</si>
  <si>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</si>
  <si>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</si>
  <si>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</si>
  <si>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</si>
  <si>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</si>
  <si>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</si>
  <si>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</si>
  <si>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</si>
  <si>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</si>
  <si>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</si>
  <si>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</si>
  <si>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</si>
  <si>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</si>
  <si>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</si>
  <si>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</si>
  <si>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</si>
  <si>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</si>
  <si>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</si>
  <si>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</si>
  <si>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</si>
  <si>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</si>
  <si>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</si>
  <si>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</si>
  <si>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</si>
  <si>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</si>
  <si>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</si>
  <si>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</si>
  <si>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</si>
  <si>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</si>
  <si>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</si>
  <si>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</si>
  <si>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</si>
  <si>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</si>
  <si>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</si>
  <si>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</si>
  <si>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</si>
  <si>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</si>
  <si>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</si>
  <si>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</si>
  <si>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</si>
  <si>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</si>
  <si>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</si>
  <si>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</si>
  <si>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</si>
  <si>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</si>
  <si>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</si>
  <si>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</si>
  <si>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</si>
  <si>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</si>
  <si>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</si>
  <si>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</si>
  <si>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</si>
  <si>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</si>
  <si>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</si>
  <si>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</si>
  <si>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</si>
  <si>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</si>
  <si>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</si>
  <si>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</si>
  <si>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</si>
  <si>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</si>
  <si>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</si>
  <si>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</si>
  <si>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</si>
  <si>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</si>
  <si>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</si>
  <si>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</si>
  <si>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</si>
  <si>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</si>
  <si>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</si>
  <si>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</si>
  <si>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</si>
  <si>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</si>
  <si>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</si>
  <si>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</si>
  <si>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</si>
  <si>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</si>
  <si>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</si>
  <si>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</si>
  <si>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</si>
  <si>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</si>
  <si>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</si>
  <si>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</si>
  <si>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</si>
  <si>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</si>
  <si>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</si>
  <si>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</si>
  <si>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</si>
  <si>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</si>
  <si>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</si>
  <si>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</si>
  <si>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</si>
  <si>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</si>
  <si>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</si>
  <si>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</si>
  <si>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</si>
  <si>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</si>
  <si>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</si>
  <si>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</si>
  <si>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</si>
  <si>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</si>
  <si>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</si>
  <si>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</si>
  <si>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</si>
  <si>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</si>
  <si>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</si>
  <si>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</si>
  <si>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</si>
  <si>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</si>
  <si>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</si>
  <si>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</si>
  <si>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</si>
  <si>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</si>
  <si>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</si>
  <si>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</si>
  <si>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</si>
  <si>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</si>
  <si>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</si>
  <si>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</si>
  <si>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</si>
  <si>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</si>
  <si>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</si>
  <si>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</si>
  <si>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</si>
  <si>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</si>
  <si>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</si>
  <si>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</si>
  <si>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</si>
  <si>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</si>
  <si>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</si>
  <si>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</si>
  <si>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</si>
  <si>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</si>
  <si>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</si>
  <si>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</si>
  <si>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</si>
  <si>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</si>
  <si>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</si>
  <si>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</si>
  <si>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</si>
  <si>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</si>
  <si>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</si>
  <si>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</si>
  <si>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</si>
  <si>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</si>
  <si>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</si>
  <si>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</si>
  <si>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</si>
  <si>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</si>
  <si>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</si>
  <si>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</si>
  <si>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</si>
  <si>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</si>
  <si>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</si>
  <si>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</si>
  <si>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</si>
  <si>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</si>
  <si>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</si>
  <si>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</si>
  <si>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</si>
  <si>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</si>
  <si>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</si>
  <si>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</si>
  <si>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</si>
  <si>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</si>
  <si>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</si>
  <si>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</si>
  <si>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</si>
  <si>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</si>
  <si>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</si>
  <si>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</si>
  <si>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</si>
  <si>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</si>
  <si>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</si>
  <si>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</si>
  <si>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</si>
  <si>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</si>
  <si>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</si>
  <si>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</si>
  <si>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</si>
  <si>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</si>
  <si>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</si>
  <si>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</si>
  <si>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</si>
  <si>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</si>
  <si>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</si>
  <si>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</si>
  <si>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</si>
  <si>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</si>
  <si>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</si>
  <si>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</si>
  <si>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</si>
  <si>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</si>
  <si>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</si>
  <si>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</si>
  <si>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</si>
  <si>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</si>
  <si>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</si>
  <si>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</si>
  <si>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</si>
  <si>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</si>
  <si>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</si>
  <si>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</si>
  <si>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</si>
  <si>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</si>
  <si>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</si>
  <si>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</si>
  <si>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</si>
  <si>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</si>
  <si>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</si>
  <si>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</si>
  <si>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</si>
  <si>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</si>
  <si>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</si>
  <si>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</si>
  <si>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</si>
  <si>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</si>
  <si>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</si>
  <si>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</si>
  <si>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</si>
  <si>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</si>
  <si>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</si>
  <si>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</si>
  <si>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</si>
  <si>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</si>
  <si>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</si>
  <si>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</si>
  <si>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</si>
  <si>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</si>
  <si>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</si>
  <si>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</si>
  <si>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</si>
  <si>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</si>
  <si>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</si>
  <si>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</si>
  <si>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</si>
  <si>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</si>
  <si>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</si>
  <si>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</si>
  <si>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</si>
  <si>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</si>
  <si>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</si>
  <si>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</si>
  <si>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</si>
  <si>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</si>
  <si>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</si>
  <si>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</si>
  <si>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</si>
  <si>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</si>
  <si>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</si>
  <si>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</si>
  <si>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</si>
  <si>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</si>
  <si>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</si>
  <si>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</si>
  <si>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</si>
  <si>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</si>
  <si>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</si>
  <si>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</si>
  <si>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</si>
  <si>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</si>
  <si>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</si>
  <si>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</si>
  <si>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</si>
  <si>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</si>
  <si>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</si>
  <si>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</si>
  <si>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</si>
  <si>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</si>
  <si>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</si>
  <si>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</si>
  <si>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</si>
  <si>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</si>
  <si>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</si>
  <si>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</si>
  <si>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</si>
  <si>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</si>
  <si>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</si>
  <si>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</si>
  <si>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</si>
  <si>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</si>
  <si>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</si>
  <si>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</si>
  <si>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</si>
  <si>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</si>
  <si>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</si>
  <si>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</si>
  <si>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</si>
  <si>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</si>
  <si>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</si>
  <si>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</si>
  <si>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</si>
  <si>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</si>
  <si>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</si>
  <si>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</si>
  <si>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</si>
  <si>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</si>
  <si>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</si>
  <si>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</si>
  <si>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</si>
  <si>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</si>
  <si>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</si>
  <si>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</si>
  <si>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</si>
  <si>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</si>
  <si>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</si>
  <si>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</si>
  <si>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</si>
  <si>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</si>
  <si>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</si>
  <si>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</si>
  <si>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</si>
  <si>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</si>
  <si>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</si>
  <si>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</si>
  <si>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</si>
  <si>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</si>
  <si>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</si>
  <si>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</si>
  <si>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</si>
  <si>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</si>
  <si>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</si>
  <si>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</si>
  <si>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</si>
  <si>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</si>
  <si>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</si>
  <si>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</si>
  <si>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</si>
  <si>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</si>
  <si>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</si>
  <si>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</si>
  <si>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</si>
  <si>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</si>
  <si>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</si>
  <si>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</si>
  <si>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</si>
  <si>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</si>
  <si>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</si>
  <si>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</si>
  <si>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</si>
  <si>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</si>
  <si>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</si>
  <si>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</si>
  <si>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</si>
  <si>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</si>
  <si>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</si>
  <si>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</si>
  <si>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</si>
  <si>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</si>
  <si>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</si>
  <si>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</si>
  <si>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</si>
  <si>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</si>
  <si>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</si>
  <si>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</si>
  <si>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</si>
  <si>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</si>
  <si>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</si>
  <si>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</si>
  <si>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</si>
  <si>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</si>
  <si>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</si>
  <si>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</si>
  <si>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</si>
  <si>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</si>
  <si>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</si>
  <si>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</si>
  <si>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</si>
  <si>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</si>
  <si>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</si>
  <si>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</si>
  <si>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</si>
  <si>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</si>
  <si>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</si>
  <si>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</si>
  <si>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</si>
  <si>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</si>
  <si>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</si>
  <si>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</si>
  <si>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</si>
  <si>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</si>
  <si>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</si>
  <si>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</si>
  <si>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</si>
  <si>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</si>
  <si>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</si>
  <si>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</si>
  <si>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</si>
  <si>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</si>
  <si>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</si>
  <si>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</si>
  <si>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</si>
  <si>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</si>
  <si>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</si>
  <si>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</si>
  <si>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</si>
  <si>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</si>
  <si>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</si>
  <si>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</si>
  <si>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</si>
  <si>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</si>
  <si>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</si>
  <si>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</si>
  <si>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</si>
  <si>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</si>
  <si>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</si>
  <si>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</si>
  <si>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</si>
  <si>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</si>
  <si>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</si>
  <si>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</si>
  <si>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</si>
  <si>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</si>
  <si>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</si>
  <si>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</si>
  <si>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</si>
  <si>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</si>
  <si>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</si>
  <si>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</si>
  <si>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</si>
  <si>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</si>
  <si>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</si>
  <si>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</si>
  <si>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</si>
  <si>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</si>
  <si>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</si>
  <si>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</si>
  <si>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</si>
  <si>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</si>
  <si>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</si>
  <si>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</si>
  <si>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</si>
  <si>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</si>
  <si>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</si>
  <si>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</si>
  <si>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</si>
  <si>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</si>
  <si>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</si>
  <si>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</si>
  <si>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</si>
  <si>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</si>
  <si>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</si>
  <si>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</si>
  <si>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</si>
  <si>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</si>
  <si>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</si>
  <si>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</si>
  <si>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</si>
  <si>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</si>
  <si>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</si>
  <si>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</si>
  <si>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</si>
  <si>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</si>
  <si>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</si>
  <si>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</si>
  <si>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</si>
  <si>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</si>
  <si>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</si>
  <si>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</si>
  <si>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</si>
  <si>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</si>
  <si>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</si>
  <si>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</si>
  <si>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</si>
  <si>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</si>
  <si>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</si>
  <si>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</si>
  <si>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</si>
  <si>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</si>
  <si>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</si>
  <si>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</si>
  <si>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</si>
  <si>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</si>
  <si>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</si>
  <si>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</si>
  <si>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</si>
  <si>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</si>
  <si>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</si>
  <si>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</si>
  <si>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</si>
  <si>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</si>
  <si>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</si>
  <si>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</si>
  <si>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</si>
  <si>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</si>
  <si>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</si>
  <si>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</si>
  <si>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</si>
  <si>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</si>
  <si>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</si>
  <si>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</si>
  <si>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</si>
  <si>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</si>
  <si>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</si>
  <si>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</si>
  <si>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</si>
  <si>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</si>
  <si>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</si>
  <si>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</si>
  <si>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</si>
  <si>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</si>
  <si>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</si>
  <si>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</si>
  <si>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</si>
  <si>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</si>
  <si>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</si>
  <si>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</si>
  <si>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</si>
  <si>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</si>
  <si>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</si>
  <si>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</si>
  <si>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</si>
  <si>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</si>
  <si>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</si>
  <si>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</si>
  <si>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</si>
  <si>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</si>
  <si>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</si>
  <si>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</si>
  <si>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</si>
  <si>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</si>
  <si>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</si>
  <si>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</si>
  <si>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</si>
  <si>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</si>
  <si>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</si>
  <si>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</si>
  <si>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</si>
  <si>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</si>
  <si>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</si>
  <si>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</si>
  <si>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</si>
  <si>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</si>
  <si>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</si>
  <si>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</si>
  <si>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</si>
  <si>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</si>
  <si>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</si>
  <si>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</si>
  <si>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</si>
  <si>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</si>
  <si>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</si>
  <si>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</si>
  <si>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</si>
  <si>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</si>
  <si>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</si>
  <si>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</si>
  <si>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</si>
  <si>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</si>
  <si>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</si>
  <si>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</si>
  <si>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</si>
  <si>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</si>
  <si>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</si>
  <si>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</si>
  <si>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</si>
  <si>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</si>
  <si>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</si>
  <si>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</si>
  <si>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</si>
  <si>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</si>
  <si>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</si>
  <si>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</si>
  <si>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</si>
  <si>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</si>
  <si>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</si>
  <si>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</si>
  <si>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</si>
  <si>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</si>
  <si>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</si>
  <si>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</si>
  <si>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</si>
  <si>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</si>
  <si>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</si>
  <si>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</si>
  <si>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</si>
  <si>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</si>
  <si>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</si>
  <si>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</si>
  <si>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</si>
  <si>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</si>
  <si>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</si>
  <si>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</si>
  <si>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</si>
  <si>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</si>
  <si>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</si>
  <si>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</si>
  <si>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</si>
  <si>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</si>
  <si>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</si>
  <si>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</si>
  <si>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</si>
  <si>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</si>
  <si>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</si>
  <si>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</si>
  <si>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</si>
  <si>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</si>
  <si>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</si>
  <si>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</si>
  <si>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</si>
  <si>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</si>
  <si>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</si>
  <si>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</si>
  <si>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</si>
  <si>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</si>
  <si>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</si>
  <si>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</si>
  <si>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</si>
  <si>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</si>
  <si>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</si>
  <si>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</si>
  <si>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</si>
  <si>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</si>
  <si>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</si>
  <si>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</si>
  <si>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</si>
  <si>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</si>
  <si>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</si>
  <si>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</si>
  <si>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</si>
  <si>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</si>
  <si>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</si>
  <si>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</si>
  <si>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</si>
  <si>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</si>
  <si>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</si>
  <si>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</si>
  <si>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</si>
  <si>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</si>
  <si>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</si>
  <si>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</si>
  <si>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</si>
  <si>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</si>
  <si>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</si>
  <si>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</si>
  <si>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</si>
  <si>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</si>
  <si>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</si>
  <si>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</si>
  <si>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</si>
  <si>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</si>
  <si>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</si>
  <si>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</si>
  <si>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</si>
  <si>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</si>
  <si>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</si>
  <si>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</si>
  <si>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</si>
  <si>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</si>
  <si>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</si>
  <si>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</si>
  <si>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</si>
  <si>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</si>
  <si>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</si>
  <si>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</si>
  <si>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</si>
  <si>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</si>
  <si>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</si>
  <si>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</si>
  <si>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</si>
  <si>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</si>
  <si>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</si>
  <si>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</si>
  <si>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</si>
  <si>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</si>
  <si>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</si>
  <si>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</si>
  <si>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</si>
  <si>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</si>
  <si>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</si>
  <si>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</si>
  <si>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</si>
  <si>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</si>
  <si>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</si>
  <si>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</si>
  <si>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</si>
  <si>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</si>
  <si>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</si>
  <si>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</si>
  <si>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</si>
  <si>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</si>
  <si>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</si>
  <si>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</si>
  <si>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</si>
  <si>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</si>
  <si>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</si>
  <si>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</si>
  <si>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</si>
  <si>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</si>
  <si>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</si>
  <si>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</si>
  <si>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</si>
  <si>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</si>
  <si>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</si>
  <si>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</si>
  <si>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</si>
  <si>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</si>
  <si>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</si>
  <si>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</si>
  <si>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</si>
  <si>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</si>
  <si>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</si>
  <si>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</si>
  <si>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</si>
  <si>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</si>
  <si>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</si>
  <si>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</si>
  <si>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</si>
  <si>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</si>
  <si>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</si>
  <si>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</si>
  <si>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</si>
  <si>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</si>
  <si>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</si>
  <si>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</si>
  <si>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</si>
  <si>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</si>
  <si>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</si>
  <si>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</si>
  <si>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</si>
  <si>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</si>
  <si>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</si>
  <si>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</si>
  <si>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</si>
  <si>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</si>
  <si>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</si>
  <si>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</si>
  <si>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</si>
  <si>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</si>
  <si>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</si>
  <si>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</si>
  <si>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</si>
  <si>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</si>
  <si>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</si>
  <si>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</si>
  <si>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</si>
  <si>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</si>
  <si>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</si>
  <si>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</si>
  <si>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</si>
  <si>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</si>
  <si>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</si>
  <si>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</si>
  <si>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</si>
  <si>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</si>
  <si>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</si>
  <si>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</si>
  <si>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</si>
  <si>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</si>
  <si>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</si>
  <si>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</si>
  <si>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</si>
  <si>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</si>
  <si>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</si>
  <si>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</si>
  <si>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</si>
  <si>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</si>
  <si>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</si>
  <si>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</si>
  <si>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</si>
  <si>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</si>
  <si>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</si>
  <si>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</si>
  <si>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</si>
  <si>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</si>
  <si>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</si>
  <si>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</si>
  <si>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</si>
  <si>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</si>
  <si>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</si>
  <si>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</si>
  <si>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</si>
  <si>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</si>
  <si>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</si>
  <si>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</si>
  <si>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</si>
  <si>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</si>
  <si>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</si>
  <si>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</si>
  <si>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</si>
  <si>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</si>
  <si>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</si>
  <si>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</si>
  <si>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</si>
  <si>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</si>
  <si>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</si>
  <si>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</si>
  <si>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</si>
  <si>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</si>
  <si>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</si>
  <si>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</si>
  <si>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</si>
  <si>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</si>
  <si>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</si>
  <si>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</si>
  <si>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</si>
  <si>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</si>
  <si>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</si>
  <si>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</si>
  <si>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</si>
  <si>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</si>
  <si>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</si>
  <si>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</si>
  <si>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</si>
  <si>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</si>
  <si>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</si>
  <si>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</si>
  <si>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</si>
  <si>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</si>
  <si>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</si>
  <si>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</si>
  <si>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</si>
  <si>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</si>
  <si>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</si>
  <si>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</si>
  <si>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</si>
  <si>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</si>
  <si>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</si>
  <si>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</si>
  <si>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</si>
  <si>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</si>
  <si>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</si>
  <si>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</si>
  <si>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</si>
  <si>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</si>
  <si>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</si>
  <si>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</si>
  <si>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</si>
  <si>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</si>
  <si>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</si>
  <si>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</si>
  <si>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</si>
  <si>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</si>
  <si>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</si>
  <si>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</si>
  <si>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</si>
  <si>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</si>
  <si>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</si>
  <si>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</si>
  <si>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</si>
  <si>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</si>
  <si>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</si>
  <si>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</si>
  <si>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</si>
  <si>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</si>
  <si>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</si>
  <si>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</si>
  <si>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</si>
  <si>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</si>
  <si>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</si>
  <si>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</si>
  <si>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</si>
  <si>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</si>
  <si>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</si>
  <si>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</si>
  <si>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</si>
  <si>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</si>
  <si>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</si>
  <si>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</si>
  <si>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</si>
  <si>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</si>
  <si>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</si>
  <si>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</si>
  <si>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</si>
  <si>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</si>
  <si>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</si>
  <si>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</si>
  <si>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</si>
  <si>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</si>
  <si>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</si>
  <si>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</si>
  <si>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</si>
  <si>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</si>
  <si>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</si>
  <si>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</si>
  <si>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</si>
  <si>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</si>
  <si>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</si>
  <si>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</si>
  <si>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</si>
  <si>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</si>
  <si>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</si>
  <si>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</si>
  <si>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</si>
  <si>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</si>
  <si>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</si>
  <si>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</si>
  <si>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</si>
  <si>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</si>
  <si>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</si>
  <si>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</si>
  <si>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</si>
  <si>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</si>
  <si>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</si>
  <si>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</si>
  <si>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</si>
  <si>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</si>
  <si>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</si>
  <si>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</si>
  <si>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</si>
  <si>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</si>
  <si>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</si>
  <si>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</si>
  <si>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</si>
  <si>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</si>
  <si>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</si>
  <si>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</si>
  <si>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</si>
  <si>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</si>
  <si>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</si>
  <si>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</si>
  <si>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</si>
  <si>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</si>
  <si>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</si>
  <si>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</si>
  <si>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</si>
  <si>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</si>
  <si>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</si>
  <si>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</si>
  <si>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</si>
  <si>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</si>
  <si>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</si>
  <si>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</si>
  <si>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</si>
  <si>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</si>
  <si>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</si>
  <si>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</si>
  <si>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</si>
  <si>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</si>
  <si>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</si>
  <si>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</si>
  <si>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</si>
  <si>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</si>
  <si>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</si>
  <si>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</si>
  <si>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</si>
  <si>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</si>
  <si>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</si>
  <si>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</si>
  <si>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</si>
  <si>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</si>
  <si>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</si>
  <si>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</si>
  <si>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</si>
  <si>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</si>
  <si>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</si>
  <si>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</si>
  <si>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</si>
  <si>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</si>
  <si>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</si>
  <si>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</si>
  <si>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</si>
  <si>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</si>
  <si>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</si>
  <si>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</si>
  <si>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</si>
  <si>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</si>
  <si>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</si>
  <si>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</si>
  <si>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</si>
  <si>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</si>
  <si>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</si>
  <si>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</si>
  <si>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</si>
  <si>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</si>
  <si>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</si>
  <si>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</si>
  <si>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</si>
  <si>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</si>
  <si>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</si>
  <si>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</si>
  <si>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</si>
  <si>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</si>
  <si>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</si>
  <si>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</si>
  <si>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</si>
  <si>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</si>
  <si>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</si>
  <si>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</si>
  <si>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</si>
  <si>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</si>
  <si>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</si>
  <si>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</si>
  <si>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</si>
  <si>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</si>
  <si>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</si>
  <si>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</si>
  <si>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</si>
  <si>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</si>
  <si>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</si>
  <si>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</si>
  <si>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</si>
  <si>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</si>
  <si>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</si>
  <si>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</si>
  <si>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</si>
  <si>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</si>
  <si>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</si>
  <si>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</si>
  <si>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</si>
  <si>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</si>
  <si>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</si>
  <si>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</si>
  <si>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</si>
  <si>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</si>
  <si>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</si>
  <si>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</si>
  <si>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</si>
  <si>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</si>
  <si>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</si>
  <si>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</si>
  <si>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</si>
  <si>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</si>
  <si>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</si>
  <si>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</si>
  <si>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</si>
  <si>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</si>
  <si>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</si>
  <si>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</si>
  <si>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</si>
  <si>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</si>
  <si>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</si>
  <si>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</si>
  <si>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</si>
  <si>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</si>
  <si>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</si>
  <si>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</si>
  <si>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</si>
  <si>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</si>
  <si>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</si>
  <si>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</si>
  <si>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</si>
  <si>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</si>
  <si>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</si>
  <si>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</si>
  <si>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</si>
  <si>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</si>
  <si>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</si>
  <si>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</si>
  <si>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</si>
  <si>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</si>
  <si>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</si>
  <si>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</si>
  <si>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</si>
  <si>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</si>
  <si>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</si>
  <si>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</si>
  <si>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</si>
  <si>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</si>
  <si>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</si>
  <si>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</si>
  <si>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</si>
  <si>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</si>
  <si>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</si>
  <si>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</si>
  <si>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</si>
  <si>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</si>
  <si>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</si>
  <si>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</si>
  <si>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</si>
  <si>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</si>
  <si>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</si>
  <si>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</si>
  <si>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</si>
  <si>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</si>
  <si>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</si>
  <si>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</si>
  <si>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</si>
  <si>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</si>
  <si>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</si>
  <si>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</si>
  <si>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</si>
  <si>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</si>
  <si>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</si>
  <si>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</si>
  <si>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</si>
  <si>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</si>
  <si>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</si>
  <si>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</si>
  <si>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</si>
  <si>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</si>
  <si>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</si>
  <si>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</si>
  <si>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</si>
  <si>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</si>
  <si>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</si>
  <si>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</si>
  <si>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</si>
  <si>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</si>
  <si>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</si>
  <si>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</si>
  <si>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</si>
  <si>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</si>
  <si>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</si>
  <si>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</si>
  <si>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</si>
  <si>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</si>
  <si>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</si>
  <si>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</si>
  <si>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</si>
  <si>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</si>
  <si>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</si>
  <si>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</si>
  <si>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</si>
  <si>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</si>
  <si>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</si>
  <si>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</si>
  <si>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</si>
  <si>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</si>
  <si>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</si>
  <si>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</si>
  <si>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</si>
  <si>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</si>
  <si>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</si>
  <si>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</si>
  <si>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</si>
  <si>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</si>
  <si>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</si>
  <si>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</si>
  <si>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</si>
  <si>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</si>
  <si>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</si>
  <si>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</si>
  <si>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</si>
  <si>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</si>
  <si>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</si>
  <si>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</si>
  <si>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</si>
  <si>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</si>
  <si>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</si>
  <si>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</si>
  <si>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</si>
  <si>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</si>
  <si>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</si>
  <si>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</si>
  <si>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</si>
  <si>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</si>
  <si>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</si>
  <si>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</si>
  <si>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</si>
  <si>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</si>
  <si>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</si>
  <si>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</si>
  <si>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</si>
  <si>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</si>
  <si>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</si>
  <si>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</si>
  <si>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</si>
  <si>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</si>
  <si>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</si>
  <si>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</si>
  <si>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</si>
  <si>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</si>
  <si>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</si>
  <si>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</si>
  <si>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</si>
  <si>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</si>
  <si>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</si>
  <si>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</si>
  <si>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</si>
  <si>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</si>
  <si>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</si>
  <si>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</si>
  <si>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</si>
  <si>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</si>
  <si>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</si>
  <si>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</si>
  <si>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</si>
  <si>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</si>
  <si>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</si>
  <si>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</si>
  <si>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</si>
  <si>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</si>
  <si>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</si>
  <si>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</si>
  <si>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</si>
  <si>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</si>
  <si>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</si>
  <si>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</si>
  <si>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</si>
  <si>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</si>
  <si>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</si>
  <si>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</si>
  <si>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</si>
  <si>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</si>
  <si>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</si>
  <si>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</si>
  <si>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</si>
  <si>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</si>
  <si>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</si>
  <si>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</si>
  <si>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</si>
  <si>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</si>
  <si>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</si>
  <si>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</si>
  <si>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</si>
  <si>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</si>
  <si>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</si>
  <si>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</si>
  <si>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</si>
  <si>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</si>
  <si>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</si>
  <si>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</si>
  <si>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</si>
  <si>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</si>
  <si>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</si>
  <si>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</si>
  <si>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</si>
  <si>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</si>
  <si>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</si>
  <si>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</si>
  <si>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</si>
  <si>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</si>
  <si>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</si>
  <si>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</si>
  <si>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</si>
  <si>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</si>
  <si>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</si>
  <si>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</si>
  <si>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</si>
  <si>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</si>
  <si>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</si>
  <si>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</si>
  <si>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</si>
  <si>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</si>
  <si>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</si>
  <si>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</si>
  <si>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</si>
  <si>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</si>
  <si>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</si>
  <si>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</si>
  <si>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</si>
  <si>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</si>
  <si>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</si>
  <si>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</si>
  <si>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</si>
  <si>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</si>
  <si>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</si>
  <si>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</si>
  <si>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</si>
  <si>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</si>
  <si>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</si>
  <si>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</si>
  <si>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</si>
  <si>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</si>
  <si>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</si>
  <si>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</si>
  <si>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</si>
  <si>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</si>
  <si>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</si>
  <si>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</si>
  <si>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</si>
  <si>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</si>
  <si>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</si>
  <si>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</si>
  <si>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</si>
  <si>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</si>
  <si>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</si>
  <si>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</si>
  <si>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</si>
  <si>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</si>
  <si>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</si>
  <si>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</si>
  <si>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</si>
  <si>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</si>
  <si>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</si>
  <si>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</si>
  <si>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</si>
  <si>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</si>
  <si>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</si>
  <si>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</si>
  <si>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</si>
  <si>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</si>
  <si>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</si>
  <si>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</si>
  <si>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</si>
  <si>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</si>
  <si>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</si>
  <si>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</si>
  <si>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</si>
  <si>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</si>
  <si>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</si>
  <si>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</si>
  <si>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</si>
  <si>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</si>
  <si>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</si>
  <si>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</si>
  <si>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</si>
  <si>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</si>
  <si>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</si>
  <si>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</si>
  <si>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</si>
  <si>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</si>
  <si>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</si>
  <si>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</si>
  <si>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</si>
  <si>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</si>
  <si>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</si>
  <si>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</si>
  <si>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</si>
  <si>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</si>
  <si>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</si>
  <si>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</si>
  <si>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</si>
  <si>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</si>
  <si>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</si>
  <si>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</si>
  <si>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</si>
  <si>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</si>
  <si>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</si>
  <si>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</si>
  <si>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</si>
  <si>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</si>
  <si>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</si>
  <si>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</si>
  <si>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</si>
  <si>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</si>
  <si>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</si>
  <si>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</si>
  <si>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</si>
  <si>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</si>
  <si>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</si>
  <si>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</si>
  <si>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</si>
  <si>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</si>
  <si>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</si>
  <si>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</si>
  <si>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</si>
  <si>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</si>
  <si>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</si>
  <si>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</si>
  <si>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</si>
  <si>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</si>
  <si>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</si>
  <si>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</si>
  <si>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</si>
  <si>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</si>
  <si>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</si>
  <si>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</si>
  <si>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</si>
  <si>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</si>
  <si>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</si>
  <si>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</si>
  <si>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</si>
  <si>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</si>
  <si>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</si>
  <si>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</si>
  <si>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</si>
  <si>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</si>
  <si>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</si>
  <si>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</si>
  <si>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</si>
  <si>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</si>
  <si>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</si>
  <si>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</si>
  <si>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</si>
  <si>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</si>
  <si>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</si>
  <si>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</si>
  <si>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</si>
  <si>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</si>
  <si>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</si>
  <si>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</si>
  <si>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</si>
  <si>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</si>
  <si>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</si>
  <si>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</si>
  <si>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</si>
  <si>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</si>
  <si>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</si>
  <si>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</si>
  <si>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</si>
  <si>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</si>
  <si>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</si>
  <si>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</si>
  <si>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</si>
  <si>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</si>
  <si>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</si>
  <si>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</si>
  <si>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</si>
  <si>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</si>
  <si>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</si>
  <si>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</si>
  <si>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</si>
  <si>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</si>
  <si>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</si>
  <si>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</si>
  <si>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</si>
  <si>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</si>
  <si>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</si>
  <si>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</si>
  <si>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</si>
  <si>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</si>
  <si>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</si>
  <si>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</si>
  <si>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</si>
  <si>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</si>
  <si>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</si>
  <si>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</si>
  <si>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</si>
  <si>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</si>
  <si>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</si>
  <si>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</si>
  <si>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</si>
  <si>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</si>
  <si>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</si>
  <si>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</si>
  <si>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</si>
  <si>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</si>
  <si>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</si>
  <si>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</si>
  <si>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</si>
  <si>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</si>
  <si>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</si>
  <si>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</si>
  <si>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</si>
  <si>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</si>
  <si>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</si>
  <si>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</si>
  <si>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</si>
  <si>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</si>
  <si>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</si>
  <si>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</si>
  <si>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</si>
  <si>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</si>
  <si>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</si>
  <si>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</si>
  <si>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</si>
  <si>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</si>
  <si>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</si>
  <si>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</si>
  <si>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</si>
  <si>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</si>
  <si>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</si>
  <si>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</si>
  <si>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</si>
  <si>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</si>
  <si>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</si>
  <si>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</si>
  <si>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</si>
  <si>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</si>
  <si>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</si>
  <si>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</si>
  <si>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</si>
  <si>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</si>
  <si>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</si>
  <si>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</si>
  <si>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</si>
  <si>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</si>
  <si>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</si>
  <si>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</si>
  <si>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</si>
  <si>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</si>
  <si>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</si>
  <si>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</si>
  <si>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</si>
  <si>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</si>
  <si>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</si>
  <si>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</si>
  <si>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</si>
  <si>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</si>
  <si>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</si>
  <si>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</si>
  <si>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</si>
  <si>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</si>
  <si>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</si>
  <si>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</si>
  <si>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</si>
  <si>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</si>
  <si>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</si>
  <si>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</si>
  <si>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</si>
  <si>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</si>
  <si>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</si>
  <si>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</si>
  <si>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</si>
  <si>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</si>
  <si>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</si>
  <si>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</si>
  <si>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</si>
  <si>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</si>
  <si>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</si>
  <si>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</si>
  <si>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</si>
  <si>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</si>
  <si>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</si>
  <si>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</si>
  <si>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</si>
  <si>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</si>
  <si>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</si>
  <si>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</si>
  <si>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</si>
  <si>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</si>
  <si>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</si>
  <si>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</si>
  <si>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</si>
  <si>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</si>
  <si>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</si>
  <si>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</si>
  <si>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</si>
  <si>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</si>
  <si>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</si>
  <si>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</si>
  <si>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</si>
  <si>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</si>
  <si>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</si>
  <si>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</si>
  <si>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</si>
  <si>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</si>
  <si>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</si>
  <si>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</si>
  <si>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</si>
  <si>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</si>
  <si>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</si>
  <si>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</si>
  <si>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</si>
  <si>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</si>
  <si>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</si>
  <si>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</si>
  <si>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</si>
  <si>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</si>
  <si>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</si>
  <si>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</si>
  <si>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</si>
  <si>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</si>
  <si>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</si>
  <si>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</si>
  <si>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</si>
  <si>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</si>
  <si>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</si>
  <si>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</si>
  <si>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</si>
  <si>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</si>
  <si>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</si>
  <si>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</si>
  <si>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</si>
  <si>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</si>
  <si>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</si>
  <si>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</si>
  <si>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</si>
  <si>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</si>
  <si>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</si>
  <si>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</si>
  <si>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</si>
  <si>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</si>
  <si>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</si>
  <si>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</si>
  <si>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</si>
  <si>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</si>
  <si>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</si>
  <si>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</si>
  <si>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</si>
  <si>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</si>
  <si>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</si>
  <si>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</si>
  <si>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</si>
  <si>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</si>
  <si>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</si>
  <si>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</si>
  <si>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</si>
  <si>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</si>
  <si>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</si>
  <si>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</si>
  <si>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</si>
  <si>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</si>
  <si>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</si>
  <si>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</si>
  <si>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</si>
  <si>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</si>
  <si>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</si>
  <si>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</si>
  <si>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</si>
  <si>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</si>
  <si>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</si>
  <si>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</si>
  <si>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</si>
  <si>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</si>
  <si>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</si>
  <si>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</si>
  <si>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</si>
  <si>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</si>
  <si>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</si>
  <si>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</si>
  <si>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</si>
  <si>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</si>
  <si>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</si>
  <si>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</si>
  <si>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</si>
  <si>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</si>
  <si>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</si>
  <si>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</si>
  <si>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</si>
  <si>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</si>
  <si>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</si>
  <si>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</si>
  <si>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</si>
  <si>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</si>
  <si>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</si>
  <si>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</si>
  <si>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</si>
  <si>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</si>
  <si>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</si>
  <si>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</si>
  <si>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</si>
  <si>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</si>
  <si>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</si>
  <si>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</si>
  <si>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</si>
  <si>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</si>
  <si>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</si>
  <si>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</si>
  <si>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</si>
  <si>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</si>
  <si>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</si>
  <si>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</si>
  <si>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</si>
  <si>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</si>
  <si>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</si>
  <si>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</si>
  <si>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</si>
  <si>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</si>
  <si>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</si>
  <si>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</si>
  <si>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</si>
  <si>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</si>
  <si>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</si>
  <si>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</si>
  <si>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</si>
  <si>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</si>
  <si>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</si>
  <si>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</si>
  <si>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</si>
  <si>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</si>
  <si>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</si>
  <si>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</si>
  <si>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</si>
  <si>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</si>
  <si>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</si>
  <si>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</si>
  <si>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</si>
  <si>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</si>
  <si>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</si>
  <si>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</si>
  <si>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</si>
  <si>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</si>
  <si>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</si>
  <si>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</si>
  <si>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</si>
  <si>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</si>
  <si>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</si>
  <si>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</si>
  <si>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</si>
  <si>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</si>
  <si>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</si>
  <si>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</si>
  <si>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</si>
  <si>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</si>
  <si>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</si>
  <si>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</si>
  <si>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</si>
  <si>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</si>
  <si>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</si>
  <si>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</si>
  <si>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</si>
  <si>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</si>
  <si>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</si>
  <si>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</si>
  <si>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</si>
  <si>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</si>
  <si>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</si>
  <si>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</si>
  <si>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</si>
  <si>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</si>
  <si>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</si>
  <si>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</si>
  <si>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</si>
  <si>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</si>
  <si>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</si>
  <si>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</si>
  <si>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</si>
  <si>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</si>
  <si>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</si>
  <si>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</si>
  <si>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</si>
  <si>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</si>
  <si>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</si>
  <si>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</si>
  <si>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</si>
  <si>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</si>
  <si>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</si>
  <si>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</si>
  <si>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</si>
  <si>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</si>
  <si>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</si>
  <si>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</si>
  <si>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</si>
  <si>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</si>
  <si>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</si>
  <si>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</si>
  <si>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</si>
  <si>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</si>
  <si>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</si>
  <si>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</si>
  <si>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</si>
  <si>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</si>
  <si>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</si>
  <si>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</si>
  <si>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</si>
  <si>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</si>
  <si>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</si>
  <si>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</si>
  <si>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</si>
  <si>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</si>
  <si>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</si>
  <si>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</si>
  <si>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</si>
  <si>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</si>
  <si>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</si>
  <si>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</si>
  <si>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</si>
  <si>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</si>
  <si>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</si>
  <si>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</si>
  <si>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</si>
  <si>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</si>
  <si>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</si>
  <si>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</si>
  <si>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</si>
  <si>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</si>
  <si>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</si>
  <si>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</si>
  <si>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</si>
  <si>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</si>
  <si>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</si>
  <si>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</si>
  <si>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</si>
  <si>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</si>
  <si>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</si>
  <si>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</si>
  <si>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</si>
  <si>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</si>
  <si>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</si>
  <si>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</si>
  <si>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</si>
  <si>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</si>
  <si>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</si>
  <si>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</si>
  <si>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</si>
  <si>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</si>
  <si>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</si>
  <si>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</si>
  <si>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</si>
  <si>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</si>
  <si>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</si>
  <si>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</si>
  <si>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</si>
  <si>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</si>
  <si>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</si>
  <si>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</si>
  <si>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</si>
  <si>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</si>
  <si>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</si>
  <si>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</si>
  <si>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</si>
  <si>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</si>
  <si>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</si>
  <si>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</si>
  <si>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</si>
  <si>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</si>
  <si>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</si>
  <si>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</si>
  <si>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</si>
  <si>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</si>
  <si>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</si>
  <si>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</si>
  <si>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</si>
  <si>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</si>
  <si>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</si>
  <si>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</si>
  <si>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</si>
  <si>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</si>
  <si>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</si>
  <si>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</si>
  <si>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</si>
  <si>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</si>
  <si>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</si>
  <si>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</si>
  <si>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</si>
  <si>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</si>
  <si>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</si>
  <si>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</si>
  <si>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</si>
  <si>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</si>
  <si>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</si>
  <si>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</si>
  <si>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</si>
  <si>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</si>
  <si>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</si>
  <si>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</si>
  <si>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</si>
  <si>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</si>
  <si>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</si>
  <si>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</si>
  <si>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</si>
  <si>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</si>
  <si>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</si>
  <si>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</si>
  <si>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</si>
  <si>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</si>
  <si>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</si>
  <si>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</si>
  <si>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</si>
  <si>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</si>
  <si>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</si>
  <si>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</si>
  <si>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</si>
  <si>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</si>
  <si>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</si>
  <si>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</si>
  <si>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</si>
  <si>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</si>
  <si>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</si>
  <si>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</si>
  <si>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</si>
  <si>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</si>
  <si>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</si>
  <si>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</si>
  <si>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</si>
  <si>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</si>
  <si>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</si>
  <si>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</si>
  <si>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</si>
  <si>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</si>
  <si>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</si>
  <si>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</si>
  <si>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</si>
  <si>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</si>
  <si>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</si>
  <si>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</si>
  <si>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</si>
  <si>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</si>
  <si>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</si>
  <si>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</si>
  <si>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</si>
  <si>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</si>
  <si>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</si>
  <si>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</si>
  <si>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</si>
  <si>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</si>
  <si>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</si>
  <si>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</si>
  <si>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</si>
  <si>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</si>
  <si>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</si>
  <si>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</si>
  <si>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</si>
  <si>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</si>
  <si>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</si>
  <si>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</si>
  <si>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</si>
  <si>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</si>
  <si>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</si>
  <si>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</si>
  <si>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</si>
  <si>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</si>
  <si>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</si>
  <si>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</si>
  <si>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</si>
  <si>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</si>
  <si>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</si>
  <si>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</si>
  <si>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</si>
  <si>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</si>
  <si>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</si>
  <si>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</si>
  <si>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</si>
  <si>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</si>
  <si>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</si>
  <si>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</si>
  <si>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</si>
  <si>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</si>
  <si>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</si>
  <si>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</si>
  <si>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</si>
  <si>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</si>
  <si>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</si>
  <si>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</si>
  <si>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</si>
  <si>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</si>
  <si>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</si>
  <si>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</si>
  <si>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</si>
  <si>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</si>
  <si>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</si>
  <si>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</si>
  <si>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</si>
  <si>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</si>
  <si>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</si>
  <si>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</si>
  <si>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</si>
  <si>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</si>
  <si>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</si>
  <si>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</si>
  <si>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</si>
  <si>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</si>
  <si>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</si>
  <si>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</si>
  <si>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</si>
  <si>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</si>
  <si>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</si>
  <si>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</si>
  <si>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</si>
  <si>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</si>
  <si>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</si>
  <si>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</si>
  <si>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</si>
  <si>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</si>
  <si>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</si>
  <si>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</si>
  <si>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</si>
  <si>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</si>
  <si>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</si>
  <si>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</si>
  <si>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</si>
  <si>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</si>
  <si>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</si>
  <si>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</si>
  <si>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</si>
  <si>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</si>
  <si>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</si>
  <si>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</si>
  <si>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</si>
  <si>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</si>
  <si>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</si>
  <si>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</si>
  <si>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</si>
  <si>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</si>
  <si>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</si>
  <si>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</si>
  <si>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</si>
  <si>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</si>
  <si>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</si>
  <si>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</si>
  <si>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</si>
  <si>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</si>
  <si>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</si>
  <si>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</si>
  <si>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</si>
  <si>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</si>
  <si>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</si>
  <si>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</si>
  <si>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</si>
  <si>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</si>
  <si>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</si>
  <si>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</si>
  <si>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</si>
  <si>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</si>
  <si>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</si>
  <si>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</si>
  <si>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</si>
  <si>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</si>
  <si>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</si>
  <si>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</si>
  <si>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</si>
  <si>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</si>
  <si>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</si>
  <si>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</si>
  <si>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</si>
  <si>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</si>
  <si>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</si>
  <si>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</si>
  <si>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</si>
  <si>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</si>
  <si>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</si>
  <si>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</si>
  <si>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</si>
  <si>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</si>
  <si>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</si>
  <si>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</si>
  <si>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</si>
  <si>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</si>
  <si>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</si>
  <si>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</si>
  <si>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</si>
  <si>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</si>
  <si>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</si>
  <si>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</si>
  <si>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</si>
  <si>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</si>
  <si>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</si>
  <si>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</si>
  <si>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</si>
  <si>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</si>
  <si>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</si>
  <si>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</si>
  <si>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</si>
  <si>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</si>
  <si>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</si>
  <si>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</si>
  <si>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</si>
  <si>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</si>
  <si>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</si>
  <si>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</si>
  <si>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</si>
  <si>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</si>
  <si>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</si>
  <si>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</si>
  <si>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</si>
  <si>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</si>
  <si>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</si>
  <si>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</si>
  <si>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</si>
  <si>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</si>
  <si>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</si>
  <si>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</si>
  <si>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</si>
  <si>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</si>
  <si>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</si>
  <si>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</si>
  <si>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</si>
  <si>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</si>
  <si>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</si>
  <si>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</si>
  <si>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</si>
  <si>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</si>
  <si>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</si>
  <si>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</si>
  <si>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</si>
  <si>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</si>
  <si>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</si>
  <si>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</si>
  <si>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</si>
  <si>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</si>
  <si>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</si>
  <si>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</si>
  <si>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</si>
  <si>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</si>
  <si>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</si>
  <si>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</si>
  <si>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</si>
  <si>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</si>
  <si>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</si>
  <si>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</si>
  <si>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</si>
  <si>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</si>
  <si>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</si>
  <si>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</si>
  <si>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</si>
  <si>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</si>
  <si>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</si>
  <si>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</si>
  <si>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</si>
  <si>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</si>
  <si>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</si>
  <si>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</si>
  <si>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</si>
  <si>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</si>
  <si>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</si>
  <si>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</si>
  <si>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</si>
  <si>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</si>
  <si>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</si>
  <si>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</si>
  <si>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</si>
  <si>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</si>
  <si>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</si>
  <si>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</si>
  <si>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</si>
  <si>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</si>
  <si>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</si>
  <si>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</si>
  <si>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</si>
  <si>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</si>
  <si>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</si>
  <si>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</si>
  <si>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</si>
  <si>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</si>
  <si>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</si>
  <si>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</si>
  <si>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</si>
  <si>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</si>
  <si>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</si>
  <si>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</si>
  <si>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</si>
  <si>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</si>
  <si>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</si>
  <si>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</si>
  <si>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</si>
  <si>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</si>
  <si>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</si>
  <si>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</si>
  <si>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</si>
  <si>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</si>
  <si>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</si>
  <si>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</si>
  <si>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</si>
  <si>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</si>
  <si>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</si>
  <si>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</si>
  <si>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</si>
  <si>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</si>
  <si>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</si>
  <si>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</si>
  <si>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</si>
  <si>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</si>
  <si>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</si>
  <si>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</si>
  <si>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</si>
  <si>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</si>
  <si>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</si>
  <si>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</si>
  <si>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</si>
  <si>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</si>
  <si>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</si>
  <si>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</si>
  <si>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</si>
  <si>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</si>
  <si>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</si>
  <si>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</si>
  <si>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</si>
  <si>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</si>
  <si>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</si>
  <si>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</si>
  <si>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</si>
  <si>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</si>
  <si>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</si>
  <si>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</si>
  <si>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</si>
  <si>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</si>
  <si>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</si>
  <si>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</si>
  <si>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</si>
  <si>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</si>
  <si>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</si>
  <si>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</si>
  <si>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</si>
  <si>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</si>
  <si>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</si>
  <si>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</si>
  <si>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</si>
  <si>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</si>
  <si>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</si>
  <si>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</si>
  <si>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</si>
  <si>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</si>
  <si>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</si>
  <si>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</si>
  <si>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</si>
  <si>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</si>
  <si>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</si>
  <si>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</si>
  <si>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</si>
  <si>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</si>
  <si>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</si>
  <si>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</si>
  <si>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</si>
  <si>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</si>
  <si>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</si>
  <si>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</si>
  <si>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</si>
  <si>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</si>
  <si>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</si>
  <si>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</si>
  <si>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</si>
  <si>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</si>
  <si>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</si>
  <si>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</si>
  <si>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</si>
  <si>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</si>
  <si>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</si>
  <si>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</si>
  <si>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</si>
  <si>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</si>
  <si>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</si>
  <si>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</si>
  <si>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</si>
  <si>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</si>
  <si>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</si>
  <si>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</si>
  <si>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</si>
  <si>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</si>
  <si>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</si>
  <si>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</si>
  <si>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</si>
  <si>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</si>
  <si>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</si>
  <si>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</si>
  <si>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</si>
  <si>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</si>
  <si>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</si>
  <si>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</si>
  <si>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</si>
  <si>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</si>
  <si>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</si>
  <si>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</si>
  <si>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</si>
  <si>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</si>
  <si>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</si>
  <si>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</si>
  <si>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</si>
  <si>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</si>
  <si>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</si>
  <si>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</si>
  <si>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</si>
  <si>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</si>
  <si>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</si>
  <si>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</si>
  <si>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</si>
  <si>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</si>
  <si>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</si>
  <si>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</si>
  <si>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</si>
  <si>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</si>
  <si>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</si>
  <si>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</si>
  <si>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</si>
  <si>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</si>
  <si>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</si>
  <si>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</si>
  <si>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</si>
  <si>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</si>
  <si>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</si>
  <si>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</si>
  <si>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</si>
  <si>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</si>
  <si>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</si>
  <si>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</si>
  <si>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</si>
  <si>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</si>
  <si>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</si>
  <si>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</si>
  <si>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</si>
  <si>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</si>
  <si>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</si>
  <si>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</si>
  <si>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</si>
  <si>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</si>
  <si>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</si>
  <si>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</si>
  <si>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</si>
  <si>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</si>
  <si>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</si>
  <si>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</si>
  <si>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</si>
  <si>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</si>
  <si>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</si>
  <si>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</si>
  <si>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</si>
  <si>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</si>
  <si>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</si>
  <si>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</si>
  <si>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</si>
  <si>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</si>
  <si>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</si>
  <si>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</si>
  <si>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</si>
  <si>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</si>
  <si>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</si>
  <si>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</si>
  <si>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</si>
  <si>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</si>
  <si>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</si>
  <si>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</si>
  <si>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</si>
  <si>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</si>
  <si>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</si>
  <si>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</si>
  <si>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</si>
  <si>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</si>
  <si>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</si>
  <si>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</si>
  <si>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</si>
  <si>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</si>
  <si>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</si>
  <si>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</si>
  <si>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</si>
  <si>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</si>
  <si>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</si>
  <si>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</si>
  <si>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</si>
  <si>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</si>
  <si>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</si>
  <si>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</si>
  <si>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</si>
  <si>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</si>
  <si>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</si>
  <si>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</si>
  <si>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</si>
  <si>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</si>
  <si>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</si>
  <si>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</si>
  <si>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</si>
  <si>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</si>
  <si>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</si>
  <si>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</si>
  <si>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</si>
  <si>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</si>
  <si>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</si>
  <si>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</si>
  <si>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</si>
  <si>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</si>
  <si>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</si>
  <si>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</si>
  <si>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</si>
  <si>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</si>
  <si>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</si>
  <si>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</si>
  <si>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</si>
  <si>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</si>
  <si>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</si>
  <si>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</si>
  <si>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</si>
  <si>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</si>
  <si>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</si>
  <si>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</si>
  <si>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</si>
  <si>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</si>
  <si>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</si>
  <si>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</si>
  <si>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</si>
  <si>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</si>
  <si>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</si>
  <si>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</si>
  <si>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</si>
  <si>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</si>
  <si>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</si>
  <si>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</si>
  <si>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</si>
  <si>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</si>
  <si>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</si>
  <si>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</si>
  <si>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</si>
  <si>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</si>
  <si>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</si>
  <si>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</si>
  <si>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</si>
  <si>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</si>
  <si>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</si>
  <si>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</si>
  <si>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</si>
  <si>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</si>
  <si>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</si>
  <si>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</si>
  <si>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</si>
  <si>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</si>
  <si>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</si>
  <si>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</si>
  <si>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</si>
  <si>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</si>
  <si>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</si>
  <si>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</si>
  <si>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</si>
  <si>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</si>
  <si>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</si>
  <si>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</si>
  <si>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</si>
  <si>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</si>
  <si>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</si>
  <si>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</si>
  <si>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</si>
  <si>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</si>
  <si>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</si>
  <si>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</si>
  <si>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</si>
  <si>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</si>
  <si>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</si>
  <si>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</si>
  <si>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</si>
  <si>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</si>
  <si>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</si>
  <si>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</si>
  <si>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</si>
  <si>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</si>
  <si>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</si>
  <si>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</si>
  <si>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</si>
  <si>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</si>
  <si>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</si>
  <si>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</si>
  <si>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</si>
  <si>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</si>
  <si>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</si>
  <si>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</si>
  <si>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</si>
  <si>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</si>
  <si>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</si>
  <si>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</si>
  <si>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</si>
  <si>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</si>
  <si>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</si>
  <si>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</si>
  <si>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</si>
  <si>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</si>
  <si>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</si>
  <si>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</si>
  <si>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</si>
  <si>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</si>
  <si>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</si>
  <si>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</si>
  <si>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</si>
  <si>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</si>
  <si>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</si>
  <si>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</si>
  <si>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</si>
  <si>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</si>
  <si>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</si>
  <si>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</si>
  <si>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</si>
  <si>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</si>
  <si>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</si>
  <si>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</si>
  <si>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</si>
  <si>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</si>
  <si>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</si>
  <si>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</si>
  <si>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</si>
  <si>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</si>
  <si>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</si>
  <si>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</si>
  <si>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</si>
  <si>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</si>
  <si>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</si>
  <si>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</si>
  <si>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</si>
  <si>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</si>
  <si>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</si>
  <si>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</si>
  <si>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</si>
  <si>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</si>
  <si>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</si>
  <si>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</si>
  <si>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</si>
  <si>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</si>
  <si>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</si>
  <si>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</si>
  <si>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</si>
  <si>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</si>
  <si>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</si>
  <si>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</si>
  <si>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</si>
  <si>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</si>
  <si>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</si>
  <si>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</si>
  <si>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</si>
  <si>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</si>
  <si>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</si>
  <si>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</si>
  <si>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</si>
  <si>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</si>
  <si>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</si>
  <si>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</si>
  <si>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</si>
  <si>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</si>
  <si>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</si>
  <si>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</si>
  <si>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</si>
  <si>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</si>
  <si>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</si>
  <si>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</si>
  <si>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</si>
  <si>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</si>
  <si>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</si>
  <si>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</si>
  <si>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</si>
  <si>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</si>
  <si>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</si>
  <si>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</si>
  <si>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</si>
  <si>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</si>
  <si>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</si>
  <si>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</si>
  <si>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</si>
  <si>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</si>
  <si>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</si>
  <si>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</si>
  <si>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</si>
  <si>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</si>
  <si>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</si>
  <si>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</si>
  <si>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</si>
  <si>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</si>
  <si>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</si>
  <si>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</si>
  <si>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</si>
  <si>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</si>
  <si>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</si>
  <si>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</si>
  <si>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</si>
  <si>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</si>
  <si>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</si>
  <si>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</si>
  <si>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</si>
  <si>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</si>
  <si>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</si>
  <si>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</si>
  <si>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</si>
  <si>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</si>
  <si>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</si>
  <si>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</si>
  <si>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</si>
  <si>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</si>
  <si>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</si>
  <si>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</si>
  <si>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</si>
  <si>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</si>
  <si>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</si>
  <si>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</si>
  <si>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</si>
  <si>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</si>
  <si>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</si>
  <si>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</si>
  <si>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</si>
  <si>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</si>
  <si>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</si>
  <si>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</si>
  <si>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</si>
  <si>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</si>
  <si>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</si>
  <si>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</si>
  <si>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</si>
  <si>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</si>
  <si>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</si>
  <si>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</si>
  <si>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</si>
  <si>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</si>
  <si>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</si>
  <si>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</si>
  <si>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</si>
  <si>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</si>
  <si>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</si>
  <si>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</si>
  <si>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</si>
  <si>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</si>
  <si>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</si>
  <si>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</si>
  <si>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</si>
  <si>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</si>
  <si>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</si>
  <si>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</si>
  <si>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</si>
  <si>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</si>
  <si>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</si>
  <si>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</si>
  <si>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</si>
  <si>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</si>
  <si>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</si>
  <si>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</si>
  <si>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</si>
  <si>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</si>
  <si>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</si>
  <si>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</si>
  <si>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</si>
  <si>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</si>
  <si>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</si>
  <si>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</si>
  <si>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</si>
  <si>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</si>
  <si>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</si>
  <si>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</si>
  <si>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</si>
  <si>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</si>
  <si>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</si>
  <si>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</si>
  <si>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</si>
  <si>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</si>
  <si>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</si>
  <si>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</si>
  <si>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</si>
  <si>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</si>
  <si>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</si>
  <si>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</si>
  <si>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</si>
  <si>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</si>
  <si>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</si>
  <si>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</si>
  <si>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</si>
  <si>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</si>
  <si>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</si>
  <si>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</si>
  <si>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</si>
  <si>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</si>
  <si>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</si>
  <si>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</si>
  <si>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</si>
  <si>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</si>
  <si>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</si>
  <si>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</si>
  <si>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</si>
  <si>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</si>
  <si>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</si>
  <si>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</si>
  <si>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</si>
  <si>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</si>
  <si>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</si>
  <si>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</si>
  <si>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</si>
  <si>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</si>
  <si>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</si>
  <si>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</si>
  <si>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</si>
  <si>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</si>
  <si>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</si>
  <si>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</si>
  <si>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</si>
  <si>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</si>
  <si>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</si>
  <si>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</si>
  <si>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</si>
  <si>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</si>
  <si>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</si>
  <si>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</si>
  <si>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</si>
  <si>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</si>
  <si>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</si>
  <si>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</si>
  <si>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</si>
  <si>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</si>
  <si>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</si>
  <si>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</si>
  <si>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</si>
  <si>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</si>
  <si>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</si>
  <si>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</si>
  <si>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</si>
  <si>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</si>
  <si>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</si>
  <si>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</si>
  <si>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</si>
  <si>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</si>
  <si>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</si>
  <si>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</si>
  <si>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</si>
  <si>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</si>
  <si>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</si>
  <si>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</si>
  <si>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</si>
  <si>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</si>
  <si>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</si>
  <si>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</si>
  <si>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</si>
  <si>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</si>
  <si>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</si>
  <si>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</si>
  <si>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</si>
  <si>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</si>
  <si>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</si>
  <si>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</si>
  <si>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</si>
  <si>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</si>
  <si>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</si>
  <si>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</si>
  <si>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</si>
  <si>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</si>
  <si>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</si>
  <si>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</si>
  <si>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</si>
  <si>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</si>
  <si>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</si>
  <si>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</si>
  <si>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</si>
  <si>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</si>
  <si>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</si>
  <si>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</si>
  <si>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</si>
  <si>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</si>
  <si>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</si>
  <si>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</si>
  <si>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</si>
  <si>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</si>
  <si>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</si>
  <si>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</si>
  <si>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</si>
  <si>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</si>
  <si>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</si>
  <si>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</si>
  <si>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</si>
  <si>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</si>
  <si>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</si>
  <si>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</si>
  <si>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</si>
  <si>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</si>
  <si>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</si>
  <si>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</si>
  <si>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</si>
  <si>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</si>
  <si>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</si>
  <si>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</si>
  <si>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</si>
  <si>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</si>
  <si>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</si>
  <si>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</si>
  <si>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</si>
  <si>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</si>
  <si>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</si>
  <si>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</si>
  <si>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</si>
  <si>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</si>
  <si>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</si>
  <si>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</si>
  <si>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</si>
  <si>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</si>
  <si>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</si>
  <si>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</si>
  <si>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</si>
  <si>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</si>
  <si>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</si>
  <si>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</si>
  <si>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</si>
  <si>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</si>
  <si>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</si>
  <si>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</si>
  <si>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</si>
  <si>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</si>
  <si>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</si>
  <si>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</si>
  <si>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</si>
  <si>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</si>
  <si>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</si>
  <si>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</si>
  <si>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</si>
  <si>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</si>
  <si>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</si>
  <si>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</si>
  <si>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</si>
  <si>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</si>
  <si>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</si>
  <si>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</si>
  <si>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</si>
  <si>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</si>
  <si>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</si>
  <si>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</si>
  <si>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</si>
  <si>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</si>
  <si>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</si>
  <si>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</si>
  <si>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</si>
  <si>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</si>
  <si>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</si>
  <si>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</si>
  <si>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</si>
  <si>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</si>
  <si>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</si>
  <si>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</si>
  <si>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</si>
  <si>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</si>
  <si>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</si>
  <si>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</si>
  <si>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</si>
  <si>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</si>
  <si>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</si>
  <si>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</si>
  <si>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</si>
  <si>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</si>
  <si>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</si>
  <si>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</si>
  <si>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</si>
  <si>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</si>
  <si>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</si>
  <si>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</si>
  <si>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</si>
  <si>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</si>
  <si>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</si>
  <si>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</si>
  <si>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</si>
  <si>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</si>
  <si>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</si>
  <si>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</si>
  <si>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</si>
  <si>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</si>
  <si>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</si>
  <si>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</si>
  <si>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</si>
  <si>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</si>
  <si>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</si>
  <si>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</si>
  <si>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</si>
  <si>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</si>
  <si>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</si>
  <si>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</si>
  <si>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</si>
  <si>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</si>
  <si>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</si>
  <si>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</si>
  <si>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</si>
  <si>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</si>
  <si>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</si>
  <si>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</si>
  <si>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</si>
  <si>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</si>
  <si>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</si>
  <si>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</si>
  <si>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</si>
  <si>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</si>
  <si>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</si>
  <si>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</si>
  <si>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</si>
  <si>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</si>
  <si>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</si>
  <si>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</si>
  <si>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</si>
  <si>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</si>
  <si>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</si>
  <si>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</si>
  <si>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</si>
  <si>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</si>
  <si>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</si>
  <si>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</si>
  <si>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</si>
  <si>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</si>
  <si>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</si>
  <si>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</si>
  <si>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</si>
  <si>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</si>
  <si>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</si>
  <si>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</si>
  <si>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</si>
  <si>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</si>
  <si>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</si>
  <si>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</si>
  <si>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</si>
  <si>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</si>
  <si>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</si>
  <si>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</si>
  <si>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</si>
  <si>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</si>
  <si>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</si>
  <si>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</si>
  <si>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</si>
  <si>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</si>
  <si>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</si>
  <si>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</si>
  <si>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</si>
  <si>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</si>
  <si>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</si>
  <si>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</si>
  <si>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</si>
  <si>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</si>
  <si>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</si>
  <si>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</si>
  <si>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</si>
  <si>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</si>
  <si>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</si>
  <si>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</si>
  <si>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</si>
  <si>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</si>
  <si>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</si>
  <si>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</si>
  <si>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</si>
  <si>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</si>
  <si>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</si>
  <si>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</si>
  <si>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</si>
  <si>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</si>
  <si>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</si>
  <si>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</si>
  <si>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</si>
  <si>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</si>
  <si>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</si>
  <si>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</si>
  <si>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</si>
  <si>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</si>
  <si>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</si>
  <si>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</si>
  <si>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</si>
  <si>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</si>
  <si>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</si>
  <si>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</si>
  <si>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</si>
  <si>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</si>
  <si>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</si>
  <si>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</si>
  <si>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</si>
  <si>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</si>
  <si>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</si>
  <si>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</si>
  <si>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</si>
  <si>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</si>
  <si>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</si>
  <si>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</si>
  <si>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</si>
  <si>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</si>
  <si>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</si>
  <si>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</si>
  <si>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</si>
  <si>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</si>
  <si>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</si>
  <si>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</si>
  <si>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</si>
  <si>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</si>
  <si>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</si>
  <si>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</si>
  <si>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</si>
  <si>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</si>
  <si>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</si>
  <si>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</si>
  <si>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</si>
  <si>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</si>
  <si>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</si>
  <si>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</si>
  <si>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</si>
  <si>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</si>
  <si>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</si>
  <si>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</si>
  <si>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</si>
  <si>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</si>
  <si>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</si>
  <si>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</si>
  <si>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</si>
  <si>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</si>
  <si>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</si>
  <si>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</si>
  <si>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</si>
  <si>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</si>
  <si>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</si>
  <si>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</si>
  <si>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</si>
  <si>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</si>
  <si>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</si>
  <si>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</si>
  <si>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</si>
  <si>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</si>
  <si>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</si>
  <si>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</si>
  <si>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</si>
  <si>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</si>
  <si>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</si>
  <si>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</si>
  <si>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</si>
  <si>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</si>
  <si>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</si>
  <si>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</si>
  <si>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</si>
  <si>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</si>
  <si>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</si>
  <si>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</si>
  <si>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</si>
  <si>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</si>
  <si>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</si>
  <si>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</si>
  <si>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</si>
  <si>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</si>
  <si>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</si>
  <si>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</si>
  <si>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</si>
  <si>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</si>
  <si>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</si>
  <si>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</si>
  <si>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</si>
  <si>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</si>
  <si>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</si>
  <si>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</si>
  <si>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</si>
  <si>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</si>
  <si>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</si>
  <si>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</si>
  <si>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</si>
  <si>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</si>
  <si>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</si>
  <si>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</si>
  <si>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</si>
  <si>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</si>
  <si>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</si>
  <si>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</si>
  <si>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</si>
  <si>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</si>
  <si>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</si>
  <si>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</si>
  <si>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</si>
  <si>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</si>
  <si>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</si>
  <si>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</si>
  <si>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</si>
  <si>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</si>
  <si>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</si>
  <si>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</si>
  <si>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</si>
  <si>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</si>
  <si>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</si>
  <si>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</si>
  <si>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</si>
  <si>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</si>
  <si>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</si>
  <si>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</si>
  <si>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</si>
  <si>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</si>
  <si>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</si>
  <si>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</si>
  <si>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</si>
  <si>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</si>
  <si>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</si>
  <si>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</si>
  <si>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</si>
  <si>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</si>
  <si>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</si>
  <si>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</si>
  <si>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</si>
  <si>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</si>
  <si>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</si>
  <si>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</si>
  <si>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</si>
  <si>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</si>
  <si>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</si>
  <si>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</si>
  <si>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</si>
  <si>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</si>
  <si>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</si>
  <si>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</si>
  <si>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</si>
  <si>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</si>
  <si>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</si>
  <si>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</si>
  <si>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</si>
  <si>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</si>
  <si>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</si>
  <si>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</si>
  <si>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</si>
  <si>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</si>
  <si>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</si>
  <si>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</si>
  <si>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</si>
  <si>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</si>
  <si>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</si>
  <si>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</si>
  <si>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</si>
  <si>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</si>
  <si>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</si>
  <si>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</si>
  <si>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</si>
  <si>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</si>
  <si>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</si>
  <si>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</si>
  <si>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</si>
  <si>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</si>
  <si>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</si>
  <si>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</si>
  <si>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</si>
  <si>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</si>
  <si>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</si>
  <si>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</si>
  <si>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</si>
  <si>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</si>
  <si>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</si>
  <si>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</si>
  <si>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</si>
  <si>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</si>
  <si>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</si>
  <si>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</si>
  <si>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</si>
  <si>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</si>
  <si>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</si>
  <si>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</si>
  <si>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</si>
  <si>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</si>
  <si>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</si>
  <si>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</si>
  <si>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</si>
  <si>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</si>
  <si>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</si>
  <si>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</si>
  <si>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</si>
  <si>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</si>
  <si>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</si>
  <si>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</si>
  <si>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</si>
  <si>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</si>
  <si>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</si>
  <si>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</si>
  <si>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</si>
  <si>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</si>
  <si>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</si>
  <si>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</si>
  <si>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</si>
  <si>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</si>
  <si>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</si>
  <si>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</si>
  <si>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</si>
  <si>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</si>
  <si>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</si>
  <si>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</si>
  <si>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</si>
  <si>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</si>
  <si>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</si>
  <si>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</si>
  <si>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</si>
  <si>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</si>
  <si>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</si>
  <si>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</si>
  <si>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</si>
  <si>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</si>
  <si>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</si>
  <si>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</si>
  <si>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</si>
  <si>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</si>
  <si>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</si>
  <si>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</si>
  <si>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</si>
  <si>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</si>
  <si>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</si>
  <si>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</si>
  <si>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</si>
  <si>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</si>
  <si>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</si>
  <si>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</si>
  <si>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</si>
  <si>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</si>
  <si>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</si>
  <si>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</si>
  <si>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</si>
  <si>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</si>
  <si>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</si>
  <si>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</si>
  <si>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</si>
  <si>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</si>
  <si>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</si>
  <si>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</si>
  <si>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</si>
  <si>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</si>
  <si>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</si>
  <si>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</si>
  <si>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</si>
  <si>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</si>
  <si>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</si>
  <si>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</si>
  <si>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</si>
  <si>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</si>
  <si>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</si>
  <si>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</si>
  <si>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</si>
  <si>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</si>
  <si>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</si>
  <si>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</si>
  <si>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</si>
  <si>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</si>
  <si>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</si>
  <si>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</si>
  <si>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</si>
  <si>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</si>
  <si>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</si>
  <si>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</si>
  <si>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</si>
  <si>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</si>
  <si>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</si>
  <si>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</si>
  <si>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</si>
  <si>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</si>
  <si>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</si>
  <si>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</si>
  <si>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</si>
  <si>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</si>
  <si>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</si>
  <si>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</si>
  <si>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</si>
  <si>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</si>
  <si>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</si>
  <si>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</si>
  <si>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</si>
  <si>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</si>
  <si>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</si>
  <si>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</si>
  <si>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</si>
  <si>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</si>
  <si>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</si>
  <si>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</si>
  <si>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</si>
  <si>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</si>
  <si>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</si>
  <si>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</si>
  <si>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</si>
  <si>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</si>
  <si>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</si>
  <si>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</si>
  <si>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</si>
  <si>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</si>
  <si>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</si>
  <si>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</si>
  <si>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</si>
  <si>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</si>
  <si>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</si>
  <si>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</si>
  <si>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</si>
  <si>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</si>
  <si>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</si>
  <si>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</si>
  <si>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</si>
  <si>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</si>
  <si>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</si>
  <si>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</si>
  <si>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</si>
  <si>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</si>
  <si>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</si>
  <si>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</si>
  <si>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</si>
  <si>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</si>
  <si>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</si>
  <si>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</si>
  <si>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</si>
  <si>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</si>
  <si>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</si>
  <si>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</si>
  <si>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</si>
  <si>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</si>
  <si>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</si>
  <si>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</si>
  <si>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</si>
  <si>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</si>
  <si>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</si>
  <si>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</si>
  <si>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</si>
  <si>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</si>
  <si>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</si>
  <si>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</si>
  <si>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</si>
  <si>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</si>
  <si>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</si>
  <si>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</si>
  <si>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</si>
  <si>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</si>
  <si>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</si>
  <si>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</si>
  <si>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</si>
  <si>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</si>
  <si>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</si>
  <si>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</si>
  <si>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</si>
  <si>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</si>
  <si>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</si>
  <si>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</si>
  <si>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</si>
  <si>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</si>
  <si>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</si>
  <si>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</si>
  <si>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</si>
  <si>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</si>
  <si>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</si>
  <si>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</si>
  <si>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</si>
  <si>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</si>
  <si>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</si>
  <si>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</si>
  <si>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</si>
  <si>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</si>
  <si>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</si>
  <si>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</si>
  <si>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</si>
  <si>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</si>
  <si>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</si>
  <si>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</si>
  <si>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</si>
  <si>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</si>
  <si>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</si>
  <si>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</si>
  <si>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</si>
  <si>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</si>
  <si>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</si>
  <si>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</si>
  <si>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</si>
  <si>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</si>
  <si>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</si>
  <si>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</si>
  <si>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</si>
  <si>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</si>
  <si>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</si>
  <si>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</si>
  <si>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</si>
  <si>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</si>
  <si>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</si>
  <si>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</si>
  <si>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</si>
  <si>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</si>
  <si>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</si>
  <si>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</si>
  <si>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</si>
  <si>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</si>
  <si>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</si>
  <si>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</si>
  <si>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</si>
  <si>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</si>
  <si>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</si>
  <si>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</si>
  <si>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</si>
  <si>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</si>
  <si>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</si>
  <si>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</si>
  <si>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</si>
  <si>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</si>
  <si>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</si>
  <si>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</si>
  <si>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</si>
  <si>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</si>
  <si>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</si>
  <si>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</si>
  <si>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</si>
  <si>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</si>
  <si>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</si>
  <si>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</si>
  <si>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</si>
  <si>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</si>
  <si>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</si>
  <si>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</si>
  <si>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</si>
  <si>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</si>
  <si>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</si>
  <si>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</si>
  <si>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</si>
  <si>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</si>
  <si>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</si>
  <si>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</si>
  <si>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</si>
  <si>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</si>
  <si>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</si>
  <si>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</si>
  <si>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</si>
  <si>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</si>
  <si>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</si>
  <si>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</si>
  <si>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</si>
  <si>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</si>
  <si>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</si>
  <si>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</si>
  <si>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</si>
  <si>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</si>
  <si>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</si>
  <si>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</si>
  <si>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</si>
  <si>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</si>
  <si>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</si>
  <si>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</si>
  <si>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</si>
  <si>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</si>
  <si>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</si>
  <si>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</si>
  <si>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</si>
  <si>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</si>
  <si>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</si>
  <si>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</si>
  <si>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</si>
  <si>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</si>
  <si>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</si>
  <si>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</si>
  <si>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</si>
  <si>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</si>
  <si>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</si>
  <si>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</si>
  <si>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</si>
  <si>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</si>
  <si>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</si>
  <si>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</si>
  <si>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</si>
  <si>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</si>
  <si>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</si>
  <si>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</si>
  <si>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</si>
  <si>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</si>
  <si>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</si>
  <si>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</si>
  <si>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</si>
  <si>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</si>
  <si>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</si>
  <si>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</si>
  <si>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</si>
  <si>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</si>
  <si>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</si>
  <si>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</si>
  <si>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</si>
  <si>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</si>
  <si>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</si>
  <si>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</si>
  <si>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</si>
  <si>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</si>
  <si>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</si>
  <si>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</si>
  <si>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</si>
  <si>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</si>
  <si>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</si>
  <si>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</si>
  <si>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</si>
  <si>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</si>
  <si>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</si>
  <si>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</si>
  <si>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</si>
  <si>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</si>
  <si>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</si>
  <si>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</si>
  <si>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</si>
  <si>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</si>
  <si>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</si>
  <si>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</si>
  <si>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</si>
  <si>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</si>
  <si>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</si>
  <si>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</si>
  <si>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</si>
  <si>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</si>
  <si>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</si>
  <si>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</si>
  <si>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</si>
  <si>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</si>
  <si>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</si>
  <si>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</si>
  <si>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</si>
  <si>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</si>
  <si>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</si>
  <si>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</si>
  <si>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</si>
  <si>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</si>
  <si>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</si>
  <si>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</si>
  <si>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</si>
  <si>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</si>
  <si>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</si>
  <si>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</si>
  <si>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</si>
  <si>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</si>
  <si>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</si>
  <si>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</si>
  <si>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</si>
  <si>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</si>
  <si>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</si>
  <si>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</si>
  <si>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</si>
  <si>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</si>
  <si>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</si>
  <si>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</si>
  <si>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</si>
  <si>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</si>
  <si>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</si>
  <si>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</si>
  <si>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</si>
  <si>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</si>
  <si>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</si>
  <si>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</si>
  <si>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</si>
  <si>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</si>
  <si>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</si>
  <si>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</si>
  <si>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</si>
  <si>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</si>
  <si>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</si>
  <si>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</si>
  <si>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</si>
  <si>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</si>
  <si>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</si>
  <si>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</si>
  <si>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</si>
  <si>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</si>
  <si>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</si>
  <si>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</si>
  <si>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</si>
  <si>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</si>
  <si>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</si>
  <si>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</si>
  <si>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</si>
  <si>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</si>
  <si>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</si>
  <si>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</si>
  <si>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</si>
  <si>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</si>
  <si>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</si>
  <si>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</si>
  <si>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</si>
  <si>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</si>
  <si>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</si>
  <si>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</si>
  <si>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</si>
  <si>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</si>
  <si>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</si>
  <si>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</si>
  <si>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</si>
  <si>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</si>
  <si>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</si>
  <si>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</si>
  <si>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</si>
  <si>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</si>
  <si>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</si>
  <si>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</si>
  <si>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</si>
  <si>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</si>
  <si>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</si>
  <si>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</si>
  <si>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</si>
  <si>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</si>
  <si>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</si>
  <si>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</si>
  <si>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</si>
  <si>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</si>
  <si>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</si>
  <si>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</si>
  <si>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</si>
  <si>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</si>
  <si>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</si>
  <si>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</si>
  <si>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</si>
  <si>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</si>
  <si>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</si>
  <si>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</si>
  <si>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</si>
  <si>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</si>
  <si>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</si>
  <si>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</si>
  <si>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</si>
  <si>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</si>
  <si>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</si>
  <si>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</si>
  <si>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</si>
  <si>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</si>
  <si>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</si>
  <si>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</si>
  <si>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</si>
  <si>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</si>
  <si>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</si>
  <si>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</si>
  <si>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</si>
  <si>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</si>
  <si>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</si>
  <si>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</si>
  <si>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</si>
  <si>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</si>
  <si>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</si>
  <si>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</si>
  <si>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</si>
  <si>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</si>
  <si>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</si>
  <si>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</si>
  <si>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</si>
  <si>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</si>
  <si>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</si>
  <si>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</si>
  <si>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</si>
  <si>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</si>
  <si>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</si>
  <si>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</si>
  <si>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</si>
  <si>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</si>
  <si>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</si>
  <si>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</si>
  <si>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</si>
  <si>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</si>
  <si>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</si>
  <si>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</si>
  <si>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</si>
  <si>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</si>
  <si>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</si>
  <si>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</si>
  <si>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</si>
  <si>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</si>
  <si>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</si>
  <si>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</si>
  <si>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</si>
  <si>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</si>
  <si>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</si>
  <si>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</si>
  <si>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</si>
  <si>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</si>
  <si>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</si>
  <si>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</si>
  <si>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</si>
  <si>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</si>
  <si>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</si>
  <si>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</si>
  <si>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</si>
  <si>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</si>
  <si>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</si>
  <si>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</si>
  <si>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</si>
  <si>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</si>
  <si>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</si>
  <si>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</si>
  <si>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</si>
  <si>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</si>
  <si>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</si>
  <si>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</si>
  <si>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</si>
  <si>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</si>
  <si>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</si>
  <si>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</si>
  <si>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</si>
  <si>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</si>
  <si>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</si>
  <si>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</si>
  <si>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</si>
  <si>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</si>
  <si>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</si>
  <si>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</si>
  <si>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</si>
  <si>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</si>
  <si>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</si>
  <si>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</si>
  <si>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</si>
  <si>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</si>
  <si>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</si>
  <si>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</si>
  <si>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</si>
  <si>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</si>
  <si>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</si>
  <si>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</si>
  <si>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</si>
  <si>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</si>
  <si>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</si>
  <si>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</si>
  <si>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</si>
  <si>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</si>
  <si>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</si>
  <si>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</si>
  <si>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</si>
  <si>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</si>
  <si>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</si>
  <si>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</si>
  <si>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</si>
  <si>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</si>
  <si>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</si>
  <si>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</si>
  <si>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</si>
  <si>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</si>
  <si>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</si>
  <si>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</si>
  <si>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</si>
  <si>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</si>
  <si>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</si>
  <si>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</si>
  <si>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</si>
  <si>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</si>
  <si>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</si>
  <si>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</si>
  <si>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</si>
  <si>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</si>
  <si>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</si>
  <si>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</si>
  <si>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</si>
  <si>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</si>
  <si>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</si>
  <si>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</si>
  <si>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</si>
  <si>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</si>
  <si>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</si>
  <si>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</si>
  <si>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</si>
  <si>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</si>
  <si>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</si>
  <si>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</si>
  <si>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</si>
  <si>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</si>
  <si>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</si>
  <si>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</si>
  <si>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</si>
  <si>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</si>
  <si>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</si>
  <si>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</si>
  <si>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</si>
  <si>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</si>
  <si>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</si>
  <si>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</si>
  <si>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</si>
  <si>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</si>
  <si>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</si>
  <si>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</si>
  <si>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</si>
  <si>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</si>
  <si>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</si>
  <si>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</si>
  <si>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</si>
  <si>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</si>
  <si>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</si>
  <si>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</si>
  <si>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</si>
  <si>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</si>
  <si>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</si>
  <si>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</si>
  <si>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</si>
  <si>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</si>
  <si>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</si>
  <si>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</si>
  <si>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</si>
  <si>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</si>
  <si>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</si>
  <si>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</si>
  <si>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</si>
  <si>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</si>
  <si>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</si>
  <si>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</si>
  <si>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</si>
  <si>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</si>
  <si>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</si>
  <si>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</si>
  <si>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</si>
  <si>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</si>
  <si>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</si>
  <si>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</si>
  <si>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</si>
  <si>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</si>
  <si>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</si>
  <si>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</si>
  <si>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</si>
  <si>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</si>
  <si>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</si>
  <si>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</si>
  <si>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</si>
  <si>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</si>
  <si>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</si>
  <si>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</si>
  <si>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</si>
  <si>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</si>
  <si>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</si>
  <si>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</si>
  <si>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</si>
  <si>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</si>
  <si>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</si>
  <si>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</si>
  <si>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</si>
  <si>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</si>
  <si>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</si>
  <si>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</si>
  <si>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</si>
  <si>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</si>
  <si>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</si>
  <si>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</si>
  <si>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</si>
  <si>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</si>
  <si>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</si>
  <si>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</si>
  <si>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</si>
  <si>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</si>
  <si>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</si>
  <si>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</si>
  <si>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</si>
  <si>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</si>
  <si>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</si>
  <si>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</si>
  <si>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</si>
  <si>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</si>
  <si>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</si>
  <si>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</si>
  <si>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</si>
  <si>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</si>
  <si>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</si>
  <si>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</si>
  <si>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</si>
  <si>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</si>
  <si>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</si>
  <si>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</si>
  <si>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</si>
  <si>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</si>
  <si>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</si>
  <si>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</si>
  <si>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</si>
  <si>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</si>
  <si>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</si>
  <si>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</si>
  <si>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</si>
  <si>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</si>
  <si>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</si>
  <si>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</si>
  <si>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</si>
  <si>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</si>
  <si>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</si>
  <si>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</si>
  <si>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</si>
  <si>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</si>
  <si>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</si>
  <si>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</si>
  <si>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</si>
  <si>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</si>
  <si>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</si>
  <si>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</si>
  <si>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</si>
  <si>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</si>
  <si>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</si>
  <si>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</si>
  <si>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</si>
  <si>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</si>
  <si>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</si>
  <si>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</si>
  <si>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</si>
  <si>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</si>
  <si>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</si>
  <si>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</si>
  <si>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</si>
  <si>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</si>
  <si>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</si>
  <si>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</si>
  <si>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</si>
  <si>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</si>
  <si>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</si>
  <si>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</si>
  <si>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</si>
  <si>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</si>
  <si>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</si>
  <si>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</si>
  <si>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</si>
  <si>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</si>
  <si>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</si>
  <si>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</si>
  <si>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</si>
  <si>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</si>
  <si>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</si>
  <si>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</si>
  <si>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</si>
  <si>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</si>
  <si>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</si>
  <si>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</si>
  <si>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</si>
  <si>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</si>
  <si>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</si>
  <si>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</si>
  <si>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</si>
  <si>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</si>
  <si>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</si>
  <si>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</si>
  <si>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</si>
  <si>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</si>
  <si>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</si>
  <si>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</si>
  <si>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</si>
  <si>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</si>
  <si>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</si>
  <si>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</si>
  <si>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</si>
  <si>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</si>
  <si>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</si>
  <si>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</si>
  <si>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</si>
  <si>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</si>
  <si>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</si>
  <si>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</si>
  <si>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</si>
  <si>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</si>
  <si>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</si>
  <si>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</si>
  <si>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</si>
  <si>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</si>
  <si>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</si>
  <si>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</si>
  <si>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</si>
  <si>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</si>
  <si>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</si>
  <si>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</si>
  <si>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</si>
  <si>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</si>
  <si>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</si>
  <si>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</si>
  <si>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</si>
  <si>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</si>
  <si>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</si>
  <si>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</si>
  <si>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</si>
  <si>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</si>
  <si>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</si>
  <si>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</si>
  <si>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</si>
  <si>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</si>
  <si>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</si>
  <si>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</si>
  <si>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</si>
  <si>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</si>
  <si>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</si>
  <si>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</si>
  <si>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</si>
  <si>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</si>
  <si>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</si>
  <si>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</si>
  <si>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</si>
  <si>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</si>
  <si>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</si>
  <si>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</si>
  <si>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</si>
  <si>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</si>
  <si>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</si>
  <si>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</si>
  <si>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</si>
  <si>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</si>
  <si>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</si>
  <si>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</si>
  <si>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</si>
  <si>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</si>
  <si>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</si>
  <si>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</si>
  <si>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</si>
  <si>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</si>
  <si>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</si>
  <si>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</si>
  <si>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</si>
  <si>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</si>
  <si>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</si>
  <si>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</si>
  <si>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</si>
  <si>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</si>
  <si>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</si>
  <si>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</si>
  <si>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</si>
  <si>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</si>
  <si>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</si>
  <si>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</si>
  <si>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</si>
  <si>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</si>
  <si>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</si>
  <si>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</si>
  <si>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</si>
  <si>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</si>
  <si>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</si>
  <si>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</si>
  <si>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</si>
  <si>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</si>
  <si>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</si>
  <si>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</si>
  <si>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</si>
  <si>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</si>
  <si>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</si>
  <si>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</si>
  <si>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</si>
  <si>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</si>
  <si>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</si>
  <si>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</si>
  <si>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</si>
  <si>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</si>
  <si>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</si>
  <si>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</si>
  <si>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</si>
  <si>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</si>
  <si>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</si>
  <si>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</si>
  <si>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</si>
  <si>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</si>
  <si>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</si>
  <si>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</si>
  <si>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</si>
  <si>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</si>
  <si>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</si>
  <si>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</si>
  <si>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</si>
  <si>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</si>
  <si>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</si>
  <si>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</si>
  <si>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</si>
  <si>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</si>
  <si>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</si>
  <si>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</si>
  <si>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</si>
  <si>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</si>
  <si>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</si>
  <si>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</si>
  <si>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</si>
  <si>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</si>
  <si>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</si>
  <si>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</si>
  <si>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</si>
  <si>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</si>
  <si>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</si>
  <si>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</si>
  <si>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</si>
  <si>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</si>
  <si>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</si>
  <si>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</si>
  <si>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</si>
  <si>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</si>
  <si>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</si>
  <si>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</si>
  <si>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</si>
  <si>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</si>
  <si>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</si>
  <si>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</si>
  <si>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</si>
  <si>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</si>
  <si>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</si>
  <si>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</si>
  <si>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</si>
  <si>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</si>
  <si>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</si>
  <si>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</si>
  <si>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</si>
  <si>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</si>
  <si>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</si>
  <si>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</si>
  <si>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</si>
  <si>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</si>
  <si>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</si>
  <si>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</si>
  <si>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</si>
  <si>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</si>
  <si>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</si>
  <si>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</si>
  <si>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</si>
  <si>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</si>
  <si>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</si>
  <si>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</si>
  <si>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</si>
  <si>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</si>
  <si>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</si>
  <si>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</si>
  <si>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</si>
  <si>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</si>
  <si>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</si>
  <si>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</si>
  <si>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</si>
  <si>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</si>
  <si>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</si>
  <si>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</si>
  <si>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</si>
  <si>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</si>
  <si>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</si>
  <si>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</si>
  <si>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</si>
  <si>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</si>
  <si>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</si>
  <si>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</si>
  <si>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</si>
  <si>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</si>
  <si>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</si>
  <si>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</si>
  <si>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</si>
  <si>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</si>
  <si>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</si>
  <si>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</si>
  <si>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</si>
  <si>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</si>
  <si>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</si>
  <si>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</si>
  <si>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</si>
  <si>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</si>
  <si>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</si>
  <si>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</si>
  <si>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</si>
  <si>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</si>
  <si>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</si>
  <si>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</si>
  <si>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</si>
  <si>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</si>
  <si>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</si>
  <si>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</si>
  <si>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</si>
  <si>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</si>
  <si>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</si>
  <si>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</si>
  <si>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</si>
  <si>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</si>
  <si>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</si>
  <si>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</si>
  <si>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</si>
  <si>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</si>
  <si>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</si>
  <si>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</si>
  <si>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</si>
  <si>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</si>
  <si>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</si>
  <si>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</si>
  <si>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</si>
  <si>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</si>
  <si>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</si>
  <si>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</si>
  <si>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</si>
  <si>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</si>
  <si>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</si>
  <si>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</si>
  <si>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</si>
  <si>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</si>
  <si>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</si>
  <si>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</si>
  <si>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</si>
  <si>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</si>
  <si>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</si>
  <si>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</si>
  <si>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</si>
  <si>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</si>
  <si>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</si>
  <si>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</si>
  <si>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</si>
  <si>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</si>
  <si>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</si>
  <si>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</si>
  <si>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</si>
  <si>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</si>
  <si>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</si>
  <si>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</si>
  <si>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</si>
  <si>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</si>
  <si>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</si>
  <si>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</si>
  <si>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</si>
  <si>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</si>
  <si>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</si>
  <si>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</si>
  <si>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</si>
  <si>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</si>
  <si>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</si>
  <si>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</si>
  <si>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</si>
  <si>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</si>
  <si>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</si>
  <si>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</si>
  <si>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</si>
  <si>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</si>
  <si>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</si>
  <si>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</si>
  <si>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</si>
  <si>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</si>
  <si>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</si>
  <si>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</si>
  <si>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</si>
  <si>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</si>
  <si>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</si>
  <si>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</si>
  <si>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</si>
  <si>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</si>
  <si>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</si>
  <si>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</si>
  <si>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</si>
  <si>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</si>
  <si>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</si>
  <si>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</si>
  <si>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</si>
  <si>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</si>
  <si>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</si>
  <si>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</si>
  <si>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</si>
  <si>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</si>
  <si>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</si>
  <si>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</si>
  <si>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</si>
  <si>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</si>
  <si>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</si>
  <si>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</si>
  <si>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</si>
  <si>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</si>
  <si>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</si>
  <si>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</si>
  <si>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</si>
  <si>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</si>
  <si>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</si>
  <si>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</si>
  <si>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</si>
  <si>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</si>
  <si>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</si>
  <si>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</si>
  <si>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</si>
  <si>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</si>
  <si>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</si>
  <si>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</si>
  <si>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</si>
  <si>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</si>
  <si>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</si>
  <si>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</si>
  <si>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</si>
  <si>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</si>
  <si>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</si>
  <si>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</si>
  <si>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</si>
  <si>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</si>
  <si>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</si>
  <si>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</si>
  <si>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</si>
  <si>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</si>
  <si>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</si>
  <si>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</si>
  <si>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</si>
  <si>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</si>
  <si>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</si>
  <si>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</si>
  <si>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</si>
  <si>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</si>
  <si>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</si>
  <si>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</si>
  <si>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</si>
  <si>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</si>
  <si>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</si>
  <si>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</si>
  <si>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</si>
  <si>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</si>
  <si>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</si>
  <si>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</si>
  <si>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</si>
  <si>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</si>
  <si>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</si>
  <si>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</si>
  <si>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</si>
  <si>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</si>
  <si>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</si>
  <si>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</si>
  <si>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</si>
  <si>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</si>
  <si>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</si>
  <si>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</si>
  <si>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</si>
  <si>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</si>
  <si>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</si>
  <si>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</si>
  <si>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</si>
  <si>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</si>
  <si>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</si>
  <si>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</si>
  <si>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</si>
  <si>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</si>
  <si>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</si>
  <si>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</si>
  <si>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</si>
  <si>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</si>
  <si>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</si>
  <si>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</si>
  <si>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</si>
  <si>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</si>
  <si>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</si>
  <si>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</si>
  <si>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</si>
  <si>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</si>
  <si>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</si>
  <si>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</si>
  <si>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</si>
  <si>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</si>
  <si>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</si>
  <si>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</si>
  <si>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</si>
  <si>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</si>
  <si>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</si>
  <si>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</si>
  <si>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</si>
  <si>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</si>
  <si>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</si>
  <si>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</si>
  <si>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</si>
  <si>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</si>
  <si>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</si>
  <si>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</si>
  <si>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</si>
  <si>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</si>
  <si>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</si>
  <si>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</si>
  <si>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</si>
  <si>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</si>
  <si>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</si>
  <si>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</si>
  <si>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</si>
  <si>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</si>
  <si>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</si>
  <si>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</si>
  <si>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</si>
  <si>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</si>
  <si>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</si>
  <si>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</si>
  <si>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</si>
  <si>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</si>
  <si>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</si>
  <si>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</si>
  <si>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</si>
  <si>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</si>
  <si>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</si>
  <si>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</si>
  <si>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</si>
  <si>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</si>
  <si>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</si>
  <si>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</si>
  <si>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</si>
  <si>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</si>
  <si>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</si>
  <si>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</si>
  <si>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</si>
  <si>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</si>
  <si>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</si>
  <si>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</si>
  <si>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</si>
  <si>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</si>
  <si>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</si>
  <si>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</si>
  <si>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</si>
  <si>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</si>
  <si>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</si>
  <si>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</si>
  <si>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</si>
  <si>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</si>
  <si>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</si>
  <si>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</si>
  <si>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</si>
  <si>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</si>
  <si>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</si>
  <si>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</si>
  <si>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</si>
  <si>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</si>
  <si>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</si>
  <si>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</si>
  <si>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</si>
  <si>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</si>
  <si>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</si>
  <si>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</si>
  <si>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</si>
  <si>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</si>
  <si>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</si>
  <si>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</si>
  <si>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</si>
  <si>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</si>
  <si>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</si>
  <si>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</si>
  <si>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</si>
  <si>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</si>
  <si>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</si>
  <si>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</si>
  <si>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</si>
  <si>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</si>
  <si>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</si>
  <si>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</si>
  <si>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</si>
  <si>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</si>
  <si>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</si>
  <si>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</si>
  <si>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</si>
  <si>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</si>
  <si>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</si>
  <si>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</si>
  <si>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</si>
  <si>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</si>
  <si>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</si>
  <si>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</si>
  <si>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</si>
  <si>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</si>
  <si>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</si>
  <si>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</si>
  <si>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</si>
  <si>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</si>
  <si>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</si>
  <si>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</si>
  <si>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</si>
  <si>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</si>
  <si>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</si>
  <si>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</si>
  <si>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</si>
  <si>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</si>
  <si>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</si>
  <si>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</si>
  <si>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</si>
  <si>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</si>
  <si>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</si>
  <si>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</si>
  <si>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</si>
  <si>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</si>
  <si>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</si>
  <si>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</si>
  <si>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</si>
  <si>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</si>
  <si>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</si>
  <si>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</si>
  <si>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</si>
  <si>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</si>
  <si>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</si>
  <si>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</si>
  <si>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</si>
  <si>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</si>
  <si>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</si>
  <si>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</si>
  <si>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</si>
  <si>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</si>
  <si>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</si>
  <si>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</si>
  <si>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</si>
  <si>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</si>
  <si>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</si>
  <si>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</si>
  <si>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</si>
  <si>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</si>
  <si>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</si>
  <si>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</si>
  <si>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</si>
  <si>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</si>
  <si>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</si>
  <si>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</si>
  <si>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</si>
  <si>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</si>
  <si>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</si>
  <si>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</si>
  <si>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</si>
  <si>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</si>
  <si>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</si>
  <si>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</si>
  <si>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</si>
  <si>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</si>
  <si>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</si>
  <si>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</si>
  <si>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</si>
  <si>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</si>
  <si>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</si>
  <si>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</si>
  <si>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</si>
  <si>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</si>
  <si>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</si>
  <si>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</si>
  <si>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</si>
  <si>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</si>
  <si>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</si>
  <si>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</si>
  <si>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</si>
  <si>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</si>
  <si>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</si>
  <si>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</si>
  <si>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</si>
  <si>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</si>
  <si>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</si>
  <si>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</si>
  <si>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</si>
  <si>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</si>
  <si>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</si>
  <si>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</si>
  <si>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</si>
  <si>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</si>
  <si>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</si>
  <si>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</si>
  <si>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</si>
  <si>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</si>
  <si>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</si>
  <si>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</si>
  <si>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</si>
  <si>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</si>
  <si>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</si>
  <si>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</si>
  <si>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</si>
  <si>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</si>
  <si>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</si>
  <si>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</si>
  <si>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</si>
  <si>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</si>
  <si>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</si>
  <si>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</si>
  <si>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</si>
  <si>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</si>
  <si>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</si>
  <si>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</si>
  <si>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</si>
  <si>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</si>
  <si>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</si>
  <si>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</si>
  <si>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</si>
  <si>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</si>
  <si>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</si>
  <si>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</si>
  <si>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</si>
  <si>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</si>
  <si>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</si>
  <si>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</si>
  <si>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</si>
  <si>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</si>
  <si>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</si>
  <si>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</si>
  <si>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</si>
  <si>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</si>
  <si>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</si>
  <si>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</si>
  <si>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</si>
  <si>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</si>
  <si>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</si>
  <si>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</si>
  <si>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</si>
  <si>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</si>
  <si>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</si>
  <si>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</si>
  <si>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</si>
  <si>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</si>
  <si>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</si>
  <si>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</si>
  <si>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</si>
  <si>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</si>
  <si>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</si>
  <si>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</si>
  <si>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</si>
  <si>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</si>
  <si>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</si>
  <si>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</si>
  <si>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</si>
  <si>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</si>
  <si>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</si>
  <si>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</si>
  <si>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</si>
  <si>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</si>
  <si>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</si>
  <si>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</si>
  <si>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</si>
  <si>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</si>
  <si>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</si>
  <si>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</si>
  <si>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</si>
  <si>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</si>
  <si>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</si>
  <si>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</si>
  <si>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</si>
  <si>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</si>
  <si>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</si>
  <si>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</si>
  <si>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</si>
  <si>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</si>
  <si>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</si>
  <si>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</si>
  <si>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</si>
  <si>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</si>
  <si>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</si>
  <si>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</si>
  <si>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</si>
  <si>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</si>
  <si>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</si>
  <si>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</si>
  <si>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</si>
  <si>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</si>
  <si>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</si>
  <si>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</si>
  <si>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</si>
  <si>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</si>
  <si>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</si>
  <si>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</si>
  <si>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</si>
  <si>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</si>
  <si>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</si>
  <si>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</si>
  <si>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</si>
  <si>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</si>
  <si>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</si>
  <si>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</si>
  <si>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</si>
  <si>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</si>
  <si>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</si>
  <si>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</si>
  <si>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</si>
  <si>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</si>
  <si>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</si>
  <si>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</si>
  <si>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</si>
  <si>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</si>
  <si>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</si>
  <si>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</si>
  <si>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</si>
  <si>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</si>
  <si>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</si>
  <si>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</si>
  <si>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</si>
  <si>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</si>
  <si>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</si>
  <si>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</si>
  <si>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</si>
  <si>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</si>
  <si>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</si>
  <si>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</si>
  <si>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</si>
  <si>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</si>
  <si>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</si>
  <si>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</si>
  <si>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</si>
  <si>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</si>
  <si>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</si>
  <si>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</si>
  <si>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</si>
  <si>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</si>
  <si>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</si>
  <si>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</si>
  <si>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</si>
  <si>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</si>
  <si>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</si>
  <si>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</si>
  <si>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</si>
  <si>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</si>
  <si>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</si>
  <si>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</si>
  <si>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</si>
  <si>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</si>
  <si>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</si>
  <si>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</si>
  <si>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</si>
  <si>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</si>
  <si>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</si>
  <si>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</si>
  <si>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</si>
  <si>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</si>
  <si>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</si>
  <si>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</si>
  <si>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</si>
  <si>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</si>
  <si>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</si>
  <si>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</si>
  <si>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</si>
  <si>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</si>
  <si>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</si>
  <si>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</si>
  <si>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</si>
  <si>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</si>
  <si>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</si>
  <si>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</si>
  <si>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</si>
  <si>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</si>
  <si>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</si>
  <si>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</si>
  <si>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</si>
  <si>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</si>
  <si>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</si>
  <si>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</si>
  <si>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</si>
  <si>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</si>
  <si>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</si>
  <si>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</si>
  <si>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</si>
  <si>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</si>
  <si>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</si>
  <si>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</si>
  <si>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</si>
  <si>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</si>
  <si>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</si>
  <si>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</si>
  <si>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</si>
  <si>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</si>
  <si>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</si>
  <si>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</si>
  <si>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</si>
  <si>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</si>
  <si>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</si>
  <si>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</si>
  <si>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</si>
  <si>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</si>
  <si>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</si>
  <si>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</si>
  <si>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</si>
  <si>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</si>
  <si>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</si>
  <si>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</si>
  <si>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</si>
  <si>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</si>
  <si>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</si>
  <si>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</si>
  <si>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</si>
  <si>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</si>
  <si>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</si>
  <si>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</si>
  <si>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</si>
  <si>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</si>
  <si>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</si>
  <si>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</si>
  <si>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</si>
  <si>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</si>
  <si>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</si>
  <si>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</si>
  <si>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</si>
  <si>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</si>
  <si>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</si>
  <si>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</si>
  <si>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</si>
  <si>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</si>
  <si>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</si>
  <si>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</si>
  <si>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</si>
  <si>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</si>
  <si>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</si>
  <si>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</si>
  <si>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</si>
  <si>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</si>
  <si>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</si>
  <si>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</si>
  <si>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</si>
  <si>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</si>
  <si>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</si>
  <si>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</si>
  <si>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</si>
  <si>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</si>
  <si>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</si>
  <si>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</si>
  <si>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</si>
  <si>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</si>
  <si>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</si>
  <si>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</si>
  <si>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</si>
  <si>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</si>
  <si>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</si>
  <si>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</si>
  <si>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</si>
  <si>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</si>
  <si>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</si>
  <si>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</si>
  <si>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</si>
  <si>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</si>
  <si>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</si>
  <si>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</si>
  <si>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</si>
  <si>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</si>
  <si>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</si>
  <si>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</si>
  <si>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</si>
  <si>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</si>
  <si>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</si>
  <si>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</si>
  <si>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</si>
  <si>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</si>
  <si>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</si>
  <si>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</si>
  <si>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</si>
  <si>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</si>
  <si>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</si>
  <si>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</si>
  <si>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</si>
  <si>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</si>
  <si>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</si>
  <si>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</si>
  <si>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</si>
  <si>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</si>
  <si>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</si>
  <si>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</si>
  <si>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</si>
  <si>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</si>
  <si>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</si>
  <si>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</si>
  <si>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</si>
  <si>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</si>
  <si>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</si>
  <si>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</si>
  <si>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</si>
  <si>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</si>
  <si>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</si>
  <si>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</si>
  <si>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</si>
  <si>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</si>
  <si>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</si>
  <si>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</si>
  <si>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</si>
  <si>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</si>
  <si>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</si>
  <si>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</si>
  <si>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</si>
  <si>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</si>
  <si>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</si>
  <si>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</si>
  <si>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</si>
  <si>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</si>
  <si>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</si>
  <si>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</si>
  <si>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</si>
  <si>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</si>
  <si>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</si>
  <si>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</si>
  <si>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</si>
  <si>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</si>
  <si>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</si>
  <si>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</si>
  <si>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</si>
  <si>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</si>
  <si>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</si>
  <si>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</si>
  <si>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</si>
  <si>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</si>
  <si>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</si>
  <si>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</si>
  <si>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</si>
  <si>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</si>
  <si>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</si>
  <si>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</si>
  <si>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</si>
  <si>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</si>
  <si>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</si>
  <si>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</si>
  <si>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</si>
  <si>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</si>
  <si>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</si>
  <si>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</si>
  <si>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</si>
  <si>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</si>
  <si>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</si>
  <si>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</si>
  <si>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</si>
  <si>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</si>
  <si>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</si>
  <si>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</si>
  <si>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</si>
  <si>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</si>
  <si>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</si>
  <si>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</si>
  <si>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</si>
  <si>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</si>
  <si>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</si>
  <si>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</si>
  <si>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</si>
  <si>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</si>
  <si>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</si>
  <si>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</si>
  <si>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</si>
  <si>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</si>
  <si>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</si>
  <si>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</si>
  <si>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</si>
  <si>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</si>
  <si>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</si>
  <si>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</si>
  <si>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</si>
  <si>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</si>
  <si>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</si>
  <si>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</si>
  <si>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</si>
  <si>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</si>
  <si>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</si>
  <si>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</si>
  <si>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</si>
  <si>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</si>
  <si>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</si>
  <si>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</si>
  <si>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</si>
  <si>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</si>
  <si>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</si>
  <si>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</si>
  <si>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</si>
  <si>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</si>
  <si>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</si>
  <si>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</si>
  <si>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</si>
  <si>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</si>
  <si>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</si>
  <si>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</si>
  <si>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</si>
  <si>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</si>
  <si>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</si>
  <si>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</si>
  <si>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</si>
  <si>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</si>
  <si>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</si>
  <si>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</si>
  <si>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</si>
  <si>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</si>
  <si>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</si>
  <si>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</si>
  <si>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</si>
  <si>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</si>
  <si>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</si>
  <si>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</si>
  <si>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</si>
  <si>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</si>
  <si>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</si>
  <si>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</si>
  <si>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</si>
  <si>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</si>
  <si>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</si>
  <si>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</si>
  <si>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</si>
  <si>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</si>
  <si>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</si>
  <si>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</si>
  <si>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</si>
  <si>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</si>
  <si>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</si>
  <si>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</si>
  <si>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</si>
  <si>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</si>
  <si>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</si>
  <si>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</si>
  <si>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</si>
  <si>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</si>
  <si>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</si>
  <si>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</si>
  <si>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</si>
  <si>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</si>
  <si>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</si>
  <si>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</si>
  <si>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</si>
  <si>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</si>
  <si>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</si>
  <si>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</si>
  <si>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</si>
  <si>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</si>
  <si>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</si>
  <si>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</si>
  <si>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</si>
  <si>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</si>
  <si>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</si>
  <si>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</si>
  <si>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</si>
  <si>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</si>
  <si>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</si>
  <si>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</si>
  <si>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</si>
  <si>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</si>
  <si>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</si>
  <si>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</si>
  <si>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</si>
  <si>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</si>
  <si>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</si>
  <si>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</si>
  <si>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</si>
  <si>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</si>
  <si>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</si>
  <si>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</si>
  <si>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</si>
  <si>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</si>
  <si>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</si>
  <si>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</si>
  <si>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</si>
  <si>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</si>
  <si>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</si>
  <si>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</si>
  <si>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</si>
  <si>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</si>
  <si>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</si>
  <si>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</si>
  <si>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</si>
  <si>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</si>
  <si>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</si>
  <si>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</si>
  <si>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</si>
  <si>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</si>
  <si>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</si>
  <si>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</si>
  <si>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</si>
  <si>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</si>
  <si>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</si>
  <si>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</si>
  <si>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</si>
  <si>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</si>
  <si>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</si>
  <si>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</si>
  <si>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</si>
  <si>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</si>
  <si>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</si>
  <si>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</si>
  <si>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</si>
  <si>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</si>
  <si>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</si>
  <si>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</si>
  <si>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</si>
  <si>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</si>
  <si>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</si>
  <si>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</si>
  <si>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</si>
  <si>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</si>
  <si>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</si>
  <si>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</si>
  <si>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</si>
  <si>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</si>
  <si>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</si>
  <si>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</si>
  <si>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</si>
  <si>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</si>
  <si>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</si>
  <si>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</si>
  <si>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</si>
  <si>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</si>
  <si>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</si>
  <si>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</si>
  <si>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</si>
  <si>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</si>
  <si>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</si>
  <si>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</si>
  <si>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</si>
  <si>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</si>
  <si>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</si>
  <si>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</si>
  <si>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</si>
  <si>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</si>
  <si>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</si>
  <si>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</si>
  <si>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</si>
  <si>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</si>
  <si>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</si>
  <si>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</si>
  <si>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</si>
  <si>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</si>
  <si>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</si>
  <si>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</si>
  <si>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</si>
  <si>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</si>
  <si>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</si>
  <si>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</si>
  <si>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</si>
  <si>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</si>
  <si>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</si>
  <si>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</si>
  <si>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</si>
  <si>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</si>
  <si>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</si>
  <si>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</si>
  <si>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</si>
  <si>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</si>
  <si>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</si>
  <si>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</si>
  <si>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</si>
  <si>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</si>
  <si>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</si>
  <si>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</si>
  <si>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</si>
  <si>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</si>
  <si>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</si>
  <si>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</si>
  <si>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</si>
  <si>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</si>
  <si>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</si>
  <si>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</si>
  <si>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</si>
  <si>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</si>
  <si>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</si>
  <si>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</si>
  <si>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</si>
  <si>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</si>
  <si>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</si>
  <si>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</si>
  <si>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</si>
  <si>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</si>
  <si>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</si>
  <si>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</si>
  <si>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</si>
  <si>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</si>
  <si>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</si>
  <si>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</si>
  <si>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</si>
  <si>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</si>
  <si>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</si>
  <si>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</si>
  <si>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</si>
  <si>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</si>
  <si>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</si>
  <si>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</si>
  <si>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</si>
  <si>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</si>
  <si>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</si>
  <si>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</si>
  <si>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</si>
  <si>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</si>
  <si>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</si>
  <si>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</si>
  <si>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</si>
  <si>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</si>
  <si>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</si>
  <si>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</si>
  <si>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</si>
  <si>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</si>
  <si>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</si>
  <si>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</si>
  <si>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</si>
  <si>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</si>
  <si>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</si>
  <si>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</si>
  <si>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</si>
  <si>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</si>
  <si>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</si>
  <si>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</si>
  <si>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</si>
  <si>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</si>
  <si>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</si>
  <si>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</si>
  <si>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</si>
  <si>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</si>
  <si>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</si>
  <si>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</si>
  <si>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</si>
  <si>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</si>
  <si>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</si>
  <si>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</si>
  <si>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</si>
  <si>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</si>
  <si>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</si>
  <si>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</si>
  <si>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</si>
  <si>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</si>
  <si>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</si>
  <si>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</si>
  <si>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</si>
  <si>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</si>
  <si>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</si>
  <si>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</si>
  <si>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</si>
  <si>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</si>
  <si>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</si>
  <si>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</si>
  <si>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</si>
  <si>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</si>
  <si>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</si>
  <si>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</si>
  <si>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</si>
  <si>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</si>
  <si>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</si>
  <si>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</si>
  <si>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</si>
  <si>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</si>
  <si>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</si>
  <si>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</si>
  <si>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</si>
  <si>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</si>
  <si>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</si>
  <si>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</si>
  <si>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</si>
  <si>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</si>
  <si>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</si>
  <si>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</si>
  <si>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</si>
  <si>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</si>
  <si>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</si>
  <si>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</si>
  <si>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</si>
  <si>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</si>
  <si>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</si>
  <si>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</si>
  <si>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</si>
  <si>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</si>
  <si>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</si>
  <si>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</si>
  <si>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</si>
  <si>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</si>
  <si>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</si>
  <si>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</si>
  <si>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</si>
  <si>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</si>
  <si>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</si>
  <si>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</si>
  <si>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</si>
  <si>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</si>
  <si>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</si>
  <si>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</si>
  <si>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</si>
  <si>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</si>
  <si>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</si>
  <si>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</si>
  <si>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</si>
  <si>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</si>
  <si>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</si>
  <si>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</si>
  <si>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</si>
  <si>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</si>
  <si>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</si>
  <si>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</si>
  <si>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</si>
  <si>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</si>
  <si>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</si>
  <si>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</si>
  <si>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</si>
  <si>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</si>
  <si>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</si>
  <si>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</si>
  <si>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</si>
  <si>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</si>
  <si>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</si>
  <si>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</si>
  <si>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</si>
  <si>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</si>
  <si>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</si>
  <si>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</si>
  <si>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</si>
  <si>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</si>
  <si>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</si>
  <si>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</si>
  <si>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</si>
  <si>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</si>
  <si>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</si>
  <si>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</si>
  <si>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</si>
  <si>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</si>
  <si>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</si>
  <si>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</si>
  <si>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</si>
  <si>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</si>
  <si>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</si>
  <si>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</si>
  <si>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</si>
  <si>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</si>
  <si>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</si>
  <si>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</si>
  <si>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</si>
  <si>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</si>
  <si>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</si>
  <si>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</si>
  <si>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</si>
  <si>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</si>
  <si>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</si>
  <si>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</si>
  <si>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</si>
  <si>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</si>
  <si>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</si>
  <si>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</si>
  <si>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</si>
  <si>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</si>
  <si>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</si>
  <si>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</si>
  <si>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</si>
  <si>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</si>
  <si>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</si>
  <si>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</si>
  <si>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</si>
  <si>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</si>
  <si>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</si>
  <si>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</si>
  <si>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</si>
  <si>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</si>
  <si>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</si>
  <si>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</si>
  <si>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</si>
  <si>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</si>
  <si>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</si>
  <si>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</si>
  <si>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</si>
  <si>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</si>
  <si>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</si>
  <si>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</si>
  <si>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</si>
  <si>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</si>
  <si>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</si>
  <si>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</si>
  <si>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</si>
  <si>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</si>
  <si>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</si>
  <si>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</si>
  <si>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</si>
  <si>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</si>
  <si>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</si>
  <si>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</si>
  <si>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</si>
  <si>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</si>
  <si>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</si>
  <si>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</si>
  <si>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</si>
  <si>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</si>
  <si>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</si>
  <si>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</si>
  <si>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</si>
  <si>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</si>
  <si>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</si>
  <si>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</si>
  <si>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</si>
  <si>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</si>
  <si>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</si>
  <si>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</si>
  <si>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</si>
  <si>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</si>
  <si>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</si>
  <si>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</si>
  <si>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</si>
  <si>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</si>
  <si>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</si>
  <si>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</si>
  <si>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</si>
  <si>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</si>
  <si>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</si>
  <si>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</si>
  <si>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</si>
  <si>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</si>
  <si>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</si>
  <si>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</si>
  <si>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</si>
  <si>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</si>
  <si>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</si>
  <si>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</si>
  <si>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</si>
  <si>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</si>
  <si>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</si>
  <si>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</si>
  <si>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</si>
  <si>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</si>
  <si>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</si>
  <si>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</si>
  <si>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</si>
  <si>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</si>
  <si>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</si>
  <si>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</si>
  <si>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</si>
  <si>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</si>
  <si>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</si>
  <si>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</si>
  <si>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</si>
  <si>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</si>
  <si>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</si>
  <si>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</si>
  <si>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</si>
  <si>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</si>
  <si>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</si>
  <si>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</si>
  <si>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</si>
  <si>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</si>
  <si>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</si>
  <si>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</si>
  <si>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</si>
  <si>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</si>
  <si>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</si>
  <si>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</si>
  <si>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</si>
  <si>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</si>
  <si>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</si>
  <si>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</si>
  <si>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</si>
  <si>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</si>
  <si>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</si>
  <si>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</si>
  <si>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</si>
  <si>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</si>
  <si>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</si>
  <si>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</si>
  <si>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</si>
  <si>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</si>
  <si>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</si>
  <si>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</si>
  <si>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</si>
  <si>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</si>
  <si>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</si>
  <si>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</si>
  <si>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</si>
  <si>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</si>
  <si>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</si>
  <si>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</si>
  <si>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</si>
  <si>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</si>
  <si>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</si>
  <si>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</si>
  <si>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</si>
  <si>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</si>
  <si>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</si>
  <si>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</si>
  <si>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</si>
  <si>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</si>
  <si>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</si>
  <si>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</si>
  <si>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</si>
  <si>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</si>
  <si>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</si>
  <si>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</si>
  <si>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</si>
  <si>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</si>
  <si>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</si>
  <si>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</si>
  <si>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</si>
  <si>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</si>
  <si>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</si>
  <si>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</si>
  <si>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</si>
  <si>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</si>
  <si>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</si>
  <si>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</si>
  <si>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</si>
  <si>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</si>
  <si>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</si>
  <si>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</si>
  <si>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</si>
  <si>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</si>
  <si>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</si>
  <si>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</si>
  <si>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</si>
  <si>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</si>
  <si>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</si>
  <si>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</si>
  <si>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</si>
  <si>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</si>
  <si>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</si>
  <si>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</si>
  <si>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</si>
  <si>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</si>
  <si>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</si>
  <si>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</si>
  <si>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</si>
  <si>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</si>
  <si>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</si>
  <si>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</si>
  <si>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</si>
  <si>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</si>
  <si>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</si>
  <si>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</si>
  <si>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</si>
  <si>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</si>
  <si>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</si>
  <si>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</si>
  <si>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</si>
  <si>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</si>
  <si>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</si>
  <si>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</si>
  <si>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</si>
  <si>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</si>
  <si>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</si>
  <si>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</si>
  <si>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</si>
  <si>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</si>
  <si>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</si>
  <si>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</si>
  <si>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</si>
  <si>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</si>
  <si>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</si>
  <si>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</si>
  <si>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</si>
  <si>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</si>
  <si>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</si>
  <si>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</si>
  <si>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</si>
  <si>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</si>
  <si>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</si>
  <si>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</si>
  <si>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</si>
  <si>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</si>
  <si>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</si>
  <si>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</si>
  <si>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</si>
  <si>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</si>
  <si>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</si>
  <si>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</si>
  <si>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</si>
  <si>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</si>
  <si>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</si>
  <si>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</si>
  <si>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</si>
  <si>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</si>
  <si>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</si>
  <si>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</si>
  <si>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</si>
  <si>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</si>
  <si>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</si>
  <si>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</si>
  <si>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</si>
  <si>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</si>
  <si>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</si>
  <si>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</si>
  <si>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</si>
  <si>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</si>
  <si>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</si>
  <si>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</si>
  <si>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</si>
  <si>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</si>
  <si>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</si>
  <si>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</si>
  <si>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</si>
  <si>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</si>
  <si>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</si>
  <si>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</si>
  <si>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</si>
  <si>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</si>
  <si>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</si>
  <si>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</si>
  <si>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</si>
  <si>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</si>
  <si>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</si>
  <si>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</si>
  <si>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</si>
  <si>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</si>
  <si>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</si>
  <si>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</si>
  <si>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</si>
  <si>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</si>
  <si>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</si>
  <si>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</si>
  <si>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</si>
  <si>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</si>
  <si>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</si>
  <si>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</si>
  <si>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</si>
  <si>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</si>
  <si>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</si>
  <si>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</si>
  <si>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</si>
  <si>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</si>
  <si>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</si>
  <si>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</si>
  <si>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</si>
  <si>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</si>
  <si>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</si>
  <si>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</si>
  <si>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</si>
  <si>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</si>
  <si>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</si>
  <si>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</si>
  <si>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</si>
  <si>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</si>
  <si>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</si>
  <si>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</si>
  <si>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</si>
  <si>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</si>
  <si>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</si>
  <si>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</si>
  <si>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</si>
  <si>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</si>
  <si>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</si>
  <si>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</si>
  <si>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</si>
  <si>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</si>
  <si>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</si>
  <si>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</si>
  <si>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</si>
  <si>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</si>
  <si>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</si>
  <si>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</si>
  <si>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</si>
  <si>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</si>
  <si>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</si>
  <si>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</si>
  <si>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</si>
  <si>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</si>
  <si>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</si>
  <si>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</si>
  <si>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</si>
  <si>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</si>
  <si>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</si>
  <si>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</si>
  <si>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</si>
  <si>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</si>
  <si>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</si>
  <si>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</si>
  <si>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</si>
  <si>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</si>
  <si>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</si>
  <si>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</si>
  <si>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</si>
  <si>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</si>
  <si>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</si>
  <si>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</si>
  <si>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</si>
  <si>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</si>
  <si>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</si>
  <si>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</si>
  <si>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</si>
  <si>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</si>
  <si>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</si>
  <si>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</si>
  <si>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</si>
  <si>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</si>
  <si>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</si>
  <si>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</si>
  <si>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</si>
  <si>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</si>
  <si>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</si>
  <si>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</si>
  <si>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</si>
  <si>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</si>
  <si>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</si>
  <si>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</si>
  <si>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</si>
  <si>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</si>
  <si>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</si>
  <si>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</si>
  <si>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</si>
  <si>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</si>
  <si>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</si>
  <si>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</si>
  <si>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</si>
  <si>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</si>
  <si>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</si>
  <si>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</si>
  <si>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</si>
  <si>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</si>
  <si>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</si>
  <si>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</si>
  <si>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</si>
  <si>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</si>
  <si>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</si>
  <si>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</si>
  <si>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</si>
  <si>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</si>
  <si>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</si>
  <si>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</si>
  <si>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</si>
  <si>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</si>
  <si>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</si>
  <si>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</si>
  <si>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</si>
  <si>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</si>
  <si>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</si>
  <si>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</si>
  <si>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</si>
  <si>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</si>
  <si>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</si>
  <si>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</si>
  <si>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</si>
  <si>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</si>
  <si>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</si>
  <si>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</si>
  <si>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</si>
  <si>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</si>
  <si>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</si>
  <si>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</si>
  <si>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</si>
  <si>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</si>
  <si>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</si>
  <si>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</si>
  <si>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</si>
  <si>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</si>
  <si>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</si>
  <si>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</si>
  <si>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</si>
  <si>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</si>
  <si>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</si>
  <si>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</si>
  <si>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</si>
  <si>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</si>
  <si>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</si>
  <si>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</si>
  <si>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</si>
  <si>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</si>
  <si>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</si>
  <si>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</si>
  <si>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</si>
  <si>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</si>
  <si>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</si>
  <si>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</si>
  <si>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</si>
  <si>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</si>
  <si>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</si>
  <si>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</si>
  <si>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</si>
  <si>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</si>
  <si>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</si>
  <si>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</si>
  <si>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</si>
  <si>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</si>
  <si>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</si>
  <si>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</si>
  <si>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</si>
  <si>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</si>
  <si>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</si>
  <si>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</si>
  <si>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</si>
  <si>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</si>
  <si>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</si>
  <si>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</si>
  <si>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</si>
  <si>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</si>
  <si>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</si>
  <si>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</si>
  <si>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</si>
  <si>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</si>
  <si>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</si>
  <si>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</si>
  <si>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</si>
  <si>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</si>
  <si>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</si>
  <si>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</si>
  <si>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</si>
  <si>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</si>
  <si>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</si>
  <si>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</si>
  <si>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</si>
  <si>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</si>
  <si>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</si>
  <si>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</si>
  <si>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</si>
  <si>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</si>
  <si>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</si>
  <si>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</si>
  <si>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</si>
  <si>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</si>
  <si>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</si>
  <si>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</si>
  <si>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</si>
  <si>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</si>
  <si>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</si>
  <si>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</si>
  <si>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</si>
  <si>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</si>
  <si>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</si>
  <si>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</si>
  <si>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</si>
  <si>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</si>
  <si>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</si>
  <si>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</si>
  <si>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</si>
  <si>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</si>
  <si>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</si>
  <si>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</si>
  <si>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</si>
  <si>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</si>
  <si>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</si>
  <si>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</si>
  <si>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</si>
  <si>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</si>
  <si>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</si>
  <si>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</si>
  <si>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</si>
  <si>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</si>
  <si>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</si>
  <si>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</si>
  <si>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</si>
  <si>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</si>
  <si>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</si>
  <si>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</si>
  <si>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</si>
  <si>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</si>
  <si>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</si>
  <si>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</si>
  <si>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</si>
  <si>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</si>
  <si>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</si>
  <si>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</si>
  <si>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</si>
  <si>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</si>
  <si>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</si>
  <si>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</si>
  <si>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</si>
  <si>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</si>
  <si>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</si>
  <si>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</si>
  <si>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</si>
  <si>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</si>
  <si>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</si>
  <si>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</si>
  <si>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</si>
  <si>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</si>
  <si>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</si>
  <si>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</si>
  <si>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</si>
  <si>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</si>
  <si>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</si>
  <si>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</si>
  <si>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</si>
  <si>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</si>
  <si>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</si>
  <si>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</si>
  <si>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</si>
  <si>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</si>
  <si>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</si>
  <si>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</si>
  <si>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</si>
  <si>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</si>
  <si>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</si>
  <si>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</si>
  <si>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</si>
  <si>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</si>
  <si>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</si>
  <si>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</si>
  <si>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</si>
  <si>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</si>
  <si>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</si>
  <si>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</si>
  <si>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</si>
  <si>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</si>
  <si>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</si>
  <si>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</si>
  <si>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</si>
  <si>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</si>
  <si>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</si>
  <si>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</si>
  <si>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</si>
  <si>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</si>
  <si>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</si>
  <si>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</si>
  <si>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</si>
  <si>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</si>
  <si>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</si>
  <si>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</si>
  <si>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</si>
  <si>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</si>
  <si>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</si>
  <si>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</si>
  <si>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</si>
  <si>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</si>
  <si>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</si>
  <si>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</si>
  <si>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</si>
  <si>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</si>
  <si>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</si>
  <si>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</si>
  <si>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</si>
  <si>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</si>
  <si>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</si>
  <si>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</si>
  <si>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</si>
  <si>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</si>
  <si>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</si>
  <si>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</si>
  <si>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</si>
  <si>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</si>
  <si>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</si>
  <si>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</si>
  <si>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</si>
  <si>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</si>
  <si>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</si>
  <si>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</si>
  <si>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</si>
  <si>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</si>
  <si>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</si>
  <si>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</si>
  <si>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</si>
  <si>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</si>
  <si>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</si>
  <si>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</si>
  <si>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</si>
  <si>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</si>
  <si>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</si>
  <si>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</si>
  <si>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</si>
  <si>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</si>
  <si>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</si>
  <si>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</si>
  <si>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</si>
  <si>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</si>
  <si>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</si>
  <si>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</si>
  <si>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</si>
  <si>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</si>
  <si>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</si>
  <si>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</si>
  <si>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</si>
  <si>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</si>
  <si>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</si>
  <si>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</si>
  <si>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</si>
  <si>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</si>
  <si>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</si>
  <si>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</si>
  <si>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</si>
  <si>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</si>
  <si>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</si>
  <si>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</si>
  <si>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</si>
  <si>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</si>
  <si>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</si>
  <si>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</si>
  <si>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</si>
  <si>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</si>
  <si>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</si>
  <si>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</si>
  <si>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</si>
  <si>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</si>
  <si>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</si>
  <si>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</si>
  <si>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</si>
  <si>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</si>
  <si>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</si>
  <si>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</si>
  <si>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</si>
  <si>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</si>
  <si>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</si>
  <si>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</si>
  <si>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</si>
  <si>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</si>
  <si>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</si>
  <si>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</si>
  <si>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</si>
  <si>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</si>
  <si>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</si>
  <si>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</si>
  <si>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</si>
  <si>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</si>
  <si>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</si>
  <si>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</si>
  <si>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</si>
  <si>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</si>
  <si>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</si>
  <si>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</si>
  <si>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</si>
  <si>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</si>
  <si>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</si>
  <si>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</si>
  <si>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</si>
  <si>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</si>
  <si>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</si>
  <si>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</si>
  <si>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</si>
  <si>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</si>
  <si>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</si>
  <si>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</si>
  <si>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</si>
  <si>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</si>
  <si>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</si>
  <si>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</si>
  <si>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</si>
  <si>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</si>
  <si>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</si>
  <si>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</si>
  <si>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</si>
  <si>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</si>
  <si>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</si>
  <si>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</si>
  <si>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</si>
  <si>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</si>
  <si>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</si>
  <si>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</si>
  <si>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</si>
  <si>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</si>
  <si>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</si>
  <si>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</si>
  <si>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</si>
  <si>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</si>
  <si>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</si>
  <si>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</si>
  <si>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</si>
  <si>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</si>
  <si>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</si>
  <si>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</si>
  <si>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</si>
  <si>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</si>
  <si>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</si>
  <si>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</si>
  <si>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</si>
  <si>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</si>
  <si>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</si>
  <si>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</si>
  <si>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</si>
  <si>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</si>
  <si>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</si>
  <si>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</si>
  <si>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</si>
  <si>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</si>
  <si>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</si>
  <si>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</si>
  <si>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</si>
  <si>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</si>
  <si>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</si>
  <si>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</si>
  <si>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</si>
  <si>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</si>
  <si>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</si>
  <si>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</si>
  <si>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</si>
  <si>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</si>
  <si>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</si>
  <si>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</si>
  <si>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</si>
  <si>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</si>
  <si>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</si>
  <si>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</si>
  <si>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</si>
  <si>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</si>
  <si>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</si>
  <si>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</si>
  <si>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</si>
  <si>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</si>
  <si>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</si>
  <si>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</si>
  <si>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</si>
  <si>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</si>
  <si>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</si>
  <si>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</si>
  <si>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</si>
  <si>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</si>
  <si>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</si>
  <si>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</si>
  <si>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</si>
  <si>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</si>
  <si>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</si>
  <si>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</si>
  <si>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</si>
  <si>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</si>
  <si>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</si>
  <si>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</si>
  <si>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</si>
  <si>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</si>
  <si>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</si>
  <si>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</si>
  <si>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</si>
  <si>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</si>
  <si>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</si>
  <si>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</si>
  <si>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</si>
  <si>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</si>
  <si>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</si>
  <si>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</si>
  <si>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</si>
  <si>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</si>
  <si>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</si>
  <si>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</si>
  <si>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</si>
  <si>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</si>
  <si>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</si>
  <si>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</si>
  <si>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</si>
  <si>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</si>
  <si>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</si>
  <si>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</si>
  <si>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</si>
  <si>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</si>
  <si>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</si>
  <si>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</si>
  <si>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</si>
  <si>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</si>
  <si>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</si>
  <si>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</si>
  <si>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</si>
  <si>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</si>
  <si>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</si>
  <si>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</si>
  <si>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</si>
  <si>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</si>
  <si>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</si>
  <si>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</si>
  <si>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</si>
  <si>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</si>
  <si>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</si>
  <si>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</si>
  <si>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</si>
  <si>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</si>
  <si>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</si>
  <si>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</si>
  <si>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</si>
  <si>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</si>
  <si>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</si>
  <si>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</si>
  <si>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</si>
  <si>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</si>
  <si>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</si>
  <si>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</si>
  <si>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</si>
  <si>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</si>
  <si>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</si>
  <si>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</si>
  <si>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</si>
  <si>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</si>
  <si>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</si>
  <si>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</si>
  <si>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</si>
  <si>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</si>
  <si>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</si>
  <si>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</si>
  <si>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</si>
  <si>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</si>
  <si>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</si>
  <si>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</si>
  <si>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</si>
  <si>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</si>
  <si>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</si>
  <si>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</si>
  <si>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</si>
  <si>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</si>
  <si>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</si>
  <si>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</si>
  <si>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</si>
  <si>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</si>
  <si>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</si>
  <si>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</si>
  <si>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</si>
  <si>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</si>
  <si>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</si>
  <si>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</si>
  <si>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</si>
  <si>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</si>
  <si>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</si>
  <si>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</si>
  <si>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</si>
  <si>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</si>
  <si>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</si>
  <si>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</si>
  <si>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</si>
  <si>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</si>
  <si>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</si>
  <si>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</si>
  <si>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</si>
  <si>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</si>
  <si>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</si>
  <si>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</si>
  <si>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</si>
  <si>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</si>
  <si>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</si>
  <si>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</si>
  <si>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</si>
  <si>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</si>
  <si>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</si>
  <si>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</si>
  <si>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</si>
  <si>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</si>
  <si>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</si>
  <si>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</si>
  <si>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</si>
  <si>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</si>
  <si>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</si>
  <si>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</si>
  <si>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</si>
  <si>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</si>
  <si>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</si>
  <si>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</si>
  <si>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</si>
  <si>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</si>
  <si>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</si>
  <si>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</si>
  <si>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</si>
  <si>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</si>
  <si>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</si>
  <si>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</si>
  <si>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</si>
  <si>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</si>
  <si>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</si>
  <si>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</si>
  <si>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</si>
  <si>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</si>
  <si>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</si>
  <si>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</si>
  <si>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</si>
  <si>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</si>
  <si>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</si>
  <si>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</si>
  <si>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</si>
  <si>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</si>
  <si>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</si>
  <si>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</si>
  <si>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</si>
  <si>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</si>
  <si>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</si>
  <si>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</si>
  <si>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</si>
  <si>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</si>
  <si>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</si>
  <si>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</si>
  <si>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</si>
  <si>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</si>
  <si>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</si>
  <si>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</si>
  <si>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</si>
  <si>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</si>
  <si>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</si>
  <si>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</si>
  <si>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</si>
  <si>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</si>
  <si>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</si>
  <si>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</si>
  <si>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</si>
  <si>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</si>
  <si>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</si>
  <si>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</si>
  <si>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</si>
  <si>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</si>
  <si>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</si>
  <si>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</si>
  <si>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</si>
  <si>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</si>
  <si>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</si>
  <si>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</si>
  <si>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</si>
  <si>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</si>
  <si>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</si>
  <si>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</si>
  <si>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</si>
  <si>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</si>
  <si>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</si>
  <si>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</si>
  <si>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</si>
  <si>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</si>
  <si>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</si>
  <si>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</si>
  <si>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</si>
  <si>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</si>
  <si>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</si>
  <si>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</si>
  <si>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</si>
  <si>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</si>
  <si>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</si>
  <si>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</si>
  <si>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</si>
  <si>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</si>
  <si>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</si>
  <si>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</si>
  <si>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</si>
  <si>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</si>
  <si>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</si>
  <si>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</si>
  <si>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</si>
  <si>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</si>
  <si>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</si>
  <si>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</si>
  <si>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</si>
  <si>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</si>
  <si>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</si>
  <si>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</si>
  <si>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</si>
  <si>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</si>
  <si>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</si>
  <si>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</si>
  <si>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</si>
  <si>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</si>
  <si>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</si>
  <si>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</si>
  <si>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</si>
  <si>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</si>
  <si>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</si>
  <si>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</si>
  <si>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</si>
  <si>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</si>
  <si>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</si>
  <si>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</si>
  <si>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</si>
  <si>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</si>
  <si>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</si>
  <si>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</si>
  <si>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</si>
  <si>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</si>
  <si>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</si>
  <si>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</si>
  <si>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</si>
  <si>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</si>
  <si>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</si>
  <si>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</si>
  <si>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</si>
  <si>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</si>
  <si>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</si>
  <si>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</si>
  <si>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</si>
  <si>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</si>
  <si>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</si>
  <si>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</si>
  <si>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</si>
  <si>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</si>
  <si>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</si>
  <si>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</si>
  <si>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</si>
  <si>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</si>
  <si>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</si>
  <si>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</si>
  <si>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</si>
  <si>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</si>
  <si>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</si>
  <si>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</si>
  <si>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</si>
  <si>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</si>
  <si>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</si>
  <si>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</si>
  <si>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</si>
  <si>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</si>
  <si>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</si>
  <si>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</si>
  <si>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</si>
  <si>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</si>
  <si>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</si>
  <si>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</si>
  <si>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</si>
  <si>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</si>
  <si>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</si>
  <si>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</si>
  <si>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</si>
  <si>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</si>
  <si>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</si>
  <si>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</si>
  <si>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</si>
  <si>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</si>
  <si>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</si>
  <si>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</si>
  <si>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</si>
  <si>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</si>
  <si>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</si>
  <si>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</si>
  <si>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</si>
  <si>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</si>
  <si>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</si>
  <si>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</si>
  <si>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</si>
  <si>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</si>
  <si>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</si>
  <si>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</si>
  <si>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</si>
  <si>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</si>
  <si>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</si>
  <si>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</si>
  <si>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</si>
  <si>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</si>
  <si>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</si>
  <si>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</si>
  <si>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</si>
  <si>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</si>
  <si>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</si>
  <si>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</si>
  <si>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</si>
  <si>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</si>
  <si>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</si>
  <si>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</si>
  <si>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</si>
  <si>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</si>
  <si>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</si>
  <si>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</si>
  <si>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</si>
  <si>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</si>
  <si>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</si>
  <si>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</si>
  <si>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</si>
  <si>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</si>
  <si>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</si>
  <si>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</si>
  <si>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</si>
  <si>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</si>
  <si>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</si>
  <si>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</si>
  <si>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</si>
  <si>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</si>
  <si>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</si>
  <si>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</si>
  <si>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</si>
  <si>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</si>
  <si>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</si>
  <si>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</si>
  <si>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</si>
  <si>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</si>
  <si>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</si>
  <si>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</si>
  <si>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</si>
  <si>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</si>
  <si>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</si>
  <si>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</si>
  <si>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</si>
  <si>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</si>
  <si>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</si>
  <si>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</si>
  <si>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</si>
  <si>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</si>
  <si>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</si>
  <si>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</si>
  <si>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</si>
  <si>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</si>
  <si>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</si>
  <si>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</si>
  <si>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</si>
  <si>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</si>
  <si>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</si>
  <si>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</si>
  <si>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</si>
  <si>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</si>
  <si>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</si>
  <si>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</si>
  <si>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</si>
  <si>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</si>
  <si>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</si>
  <si>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</si>
  <si>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</si>
  <si>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</si>
  <si>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</si>
  <si>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</si>
  <si>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</si>
  <si>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</si>
  <si>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</si>
  <si>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</si>
  <si>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</si>
  <si>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</si>
  <si>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</si>
  <si>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</si>
  <si>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</si>
  <si>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</si>
  <si>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</si>
  <si>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</si>
  <si>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</si>
  <si>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</si>
  <si>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</si>
  <si>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</si>
  <si>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</si>
  <si>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</si>
  <si>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</si>
  <si>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</si>
  <si>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</si>
  <si>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</si>
  <si>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</si>
  <si>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</si>
  <si>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</si>
  <si>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</si>
  <si>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</si>
  <si>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</si>
  <si>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</si>
  <si>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</si>
  <si>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</si>
  <si>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</si>
  <si>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</si>
  <si>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</si>
  <si>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</si>
  <si>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</si>
  <si>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</si>
  <si>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</si>
  <si>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</si>
  <si>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</si>
  <si>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</si>
  <si>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</si>
  <si>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</si>
  <si>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</si>
  <si>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</si>
  <si>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</si>
  <si>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</si>
  <si>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</si>
  <si>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</si>
  <si>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</si>
  <si>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</si>
  <si>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</si>
  <si>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</si>
  <si>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</si>
  <si>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</si>
  <si>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</si>
  <si>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</si>
  <si>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</si>
  <si>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</si>
  <si>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</si>
  <si>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</si>
  <si>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</si>
  <si>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</si>
  <si>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</si>
  <si>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</si>
  <si>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</si>
  <si>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</si>
  <si>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</si>
  <si>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</si>
  <si>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</si>
  <si>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</si>
  <si>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</si>
  <si>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</si>
  <si>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</si>
  <si>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</si>
  <si>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</si>
  <si>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</si>
  <si>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</si>
  <si>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</si>
  <si>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</si>
  <si>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</si>
  <si>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</si>
  <si>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</si>
  <si>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</si>
  <si>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</si>
  <si>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</si>
  <si>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</si>
  <si>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</si>
  <si>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</si>
  <si>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</si>
  <si>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</si>
  <si>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</si>
  <si>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</si>
  <si>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</si>
  <si>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</si>
  <si>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</si>
  <si>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</si>
  <si>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</si>
  <si>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</si>
  <si>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</si>
  <si>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</si>
  <si>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</si>
  <si>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</si>
  <si>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</si>
  <si>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</si>
  <si>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</si>
  <si>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</si>
  <si>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</si>
  <si>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</si>
  <si>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</si>
  <si>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</si>
  <si>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</si>
  <si>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</si>
  <si>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</si>
  <si>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</si>
  <si>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</si>
  <si>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</si>
  <si>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</si>
  <si>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</si>
  <si>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</si>
  <si>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</si>
  <si>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</si>
  <si>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</si>
  <si>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</si>
  <si>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</si>
  <si>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</si>
  <si>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</si>
  <si>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</si>
  <si>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</si>
  <si>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</si>
  <si>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</si>
  <si>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</si>
  <si>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</si>
  <si>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</si>
  <si>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</si>
  <si>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</si>
  <si>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</si>
  <si>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</si>
  <si>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</si>
  <si>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</si>
  <si>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</si>
  <si>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</si>
  <si>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</si>
  <si>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</si>
  <si>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</si>
  <si>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</si>
  <si>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</si>
  <si>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</si>
  <si>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</si>
  <si>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</si>
  <si>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</si>
  <si>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</si>
  <si>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</si>
  <si>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</si>
  <si>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</si>
  <si>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</si>
  <si>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</si>
  <si>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</si>
  <si>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</si>
  <si>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</si>
  <si>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</si>
  <si>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</si>
  <si>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</si>
  <si>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</si>
  <si>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</si>
  <si>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</si>
  <si>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</si>
  <si>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</si>
  <si>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</si>
  <si>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</si>
  <si>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</si>
  <si>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</si>
  <si>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</si>
  <si>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</si>
  <si>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</si>
  <si>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</si>
  <si>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</si>
  <si>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</si>
  <si>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</si>
  <si>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</si>
  <si>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</si>
  <si>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</si>
  <si>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</si>
  <si>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</si>
  <si>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</si>
  <si>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</si>
  <si>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</si>
  <si>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</si>
  <si>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</si>
  <si>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</si>
  <si>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</si>
  <si>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</si>
  <si>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</si>
  <si>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</si>
  <si>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</si>
  <si>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</si>
  <si>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</si>
  <si>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</si>
  <si>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</si>
  <si>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</si>
  <si>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</si>
  <si>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</si>
  <si>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</si>
  <si>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</si>
  <si>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</si>
  <si>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</si>
  <si>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</si>
  <si>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</si>
  <si>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</si>
  <si>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</si>
  <si>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</si>
  <si>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</si>
  <si>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</si>
  <si>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</si>
  <si>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</si>
  <si>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</si>
  <si>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</si>
  <si>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</si>
  <si>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</si>
  <si>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</si>
  <si>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</si>
  <si>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</si>
  <si>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</si>
  <si>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</si>
  <si>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</si>
  <si>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</si>
  <si>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</si>
  <si>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</si>
  <si>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</si>
  <si>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</si>
  <si>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</si>
  <si>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</si>
  <si>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</si>
  <si>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</si>
  <si>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</si>
  <si>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</si>
  <si>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</si>
  <si>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</si>
  <si>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</si>
  <si>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</si>
  <si>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</si>
  <si>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</si>
  <si>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</si>
  <si>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</si>
  <si>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</si>
  <si>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</si>
  <si>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</si>
  <si>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</si>
  <si>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</si>
  <si>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</si>
  <si>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</si>
  <si>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</si>
  <si>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</si>
  <si>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</si>
  <si>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</si>
  <si>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</si>
  <si>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</si>
  <si>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</si>
  <si>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</si>
  <si>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</si>
  <si>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</si>
  <si>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</si>
  <si>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</si>
  <si>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</si>
  <si>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</si>
  <si>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</si>
  <si>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</si>
  <si>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</si>
  <si>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</si>
  <si>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</si>
  <si>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</si>
  <si>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</si>
  <si>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</si>
  <si>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</si>
  <si>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</si>
  <si>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</si>
  <si>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</si>
  <si>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</si>
  <si>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</si>
  <si>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</si>
  <si>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</si>
  <si>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</si>
  <si>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</si>
  <si>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</si>
  <si>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</si>
  <si>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</si>
  <si>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</si>
  <si>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</si>
  <si>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</si>
  <si>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</si>
  <si>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</si>
  <si>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</si>
  <si>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</si>
  <si>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</si>
  <si>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</si>
  <si>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</si>
  <si>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</si>
  <si>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</si>
  <si>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</si>
  <si>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</si>
  <si>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</si>
  <si>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</si>
  <si>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</si>
  <si>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</si>
  <si>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</si>
  <si>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</si>
  <si>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</si>
  <si>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</si>
  <si>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</si>
  <si>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</si>
  <si>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</si>
  <si>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</si>
  <si>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</si>
  <si>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</si>
  <si>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</si>
  <si>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</si>
  <si>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</si>
  <si>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</si>
  <si>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</si>
  <si>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</si>
  <si>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</si>
  <si>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</si>
  <si>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</si>
  <si>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</si>
  <si>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</si>
  <si>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</si>
  <si>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</si>
  <si>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</si>
  <si>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</si>
  <si>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</si>
  <si>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</si>
  <si>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</si>
  <si>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</si>
  <si>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</si>
  <si>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</si>
  <si>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</si>
  <si>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</si>
  <si>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</si>
  <si>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</si>
  <si>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</si>
  <si>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</si>
  <si>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</si>
  <si>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</si>
  <si>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</si>
  <si>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</si>
  <si>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</si>
  <si>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</si>
  <si>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</si>
  <si>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</si>
  <si>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</si>
  <si>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</si>
  <si>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</si>
  <si>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</si>
  <si>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</si>
  <si>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</si>
  <si>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</si>
  <si>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</si>
  <si>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</si>
  <si>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</si>
  <si>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</si>
  <si>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</si>
  <si>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</si>
  <si>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</si>
  <si>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</si>
  <si>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</si>
  <si>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</si>
  <si>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</si>
  <si>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</si>
  <si>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</si>
  <si>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</si>
  <si>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</si>
  <si>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</si>
  <si>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</si>
  <si>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</si>
  <si>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</si>
  <si>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</si>
  <si>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</si>
  <si>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</si>
  <si>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</si>
  <si>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</si>
  <si>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</si>
  <si>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</si>
  <si>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</si>
  <si>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</si>
  <si>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</si>
  <si>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</si>
  <si>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</si>
  <si>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</si>
  <si>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</si>
  <si>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</si>
  <si>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</si>
  <si>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</si>
  <si>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</si>
  <si>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</si>
  <si>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</si>
  <si>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</si>
  <si>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</si>
  <si>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</si>
  <si>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</si>
  <si>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</si>
  <si>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</si>
  <si>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</si>
  <si>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</si>
  <si>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</si>
  <si>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</si>
  <si>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</si>
  <si>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</si>
  <si>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</si>
  <si>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</si>
  <si>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</si>
  <si>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</si>
  <si>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</si>
  <si>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</si>
  <si>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</si>
  <si>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</si>
  <si>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</si>
  <si>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</si>
  <si>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</si>
  <si>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</si>
  <si>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</si>
  <si>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</si>
  <si>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</si>
  <si>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</si>
  <si>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</si>
  <si>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</si>
  <si>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</si>
  <si>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</si>
  <si>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</si>
  <si>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</si>
  <si>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</si>
  <si>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</si>
  <si>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</si>
  <si>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</si>
  <si>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</si>
  <si>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</si>
  <si>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</si>
  <si>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</si>
  <si>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</si>
  <si>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</si>
  <si>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</si>
  <si>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</si>
  <si>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</si>
  <si>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</si>
  <si>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</si>
  <si>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</si>
  <si>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</si>
  <si>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</si>
  <si>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</si>
  <si>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</si>
  <si>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</si>
  <si>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</si>
  <si>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</si>
  <si>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</si>
  <si>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</si>
  <si>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</si>
  <si>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</si>
  <si>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</si>
  <si>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</si>
  <si>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</si>
  <si>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</si>
  <si>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</si>
  <si>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</si>
  <si>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</si>
  <si>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</si>
  <si>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</si>
  <si>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</si>
  <si>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</si>
  <si>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</si>
  <si>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</si>
  <si>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</si>
  <si>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</si>
  <si>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</si>
  <si>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</si>
  <si>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</si>
  <si>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</si>
  <si>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</si>
  <si>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</si>
  <si>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</si>
  <si>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</si>
  <si>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</si>
  <si>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</si>
  <si>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</si>
  <si>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</si>
  <si>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</si>
  <si>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</si>
  <si>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</si>
  <si>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</si>
  <si>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</si>
  <si>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</si>
  <si>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</si>
  <si>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</si>
  <si>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</si>
  <si>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</si>
  <si>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</si>
  <si>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</si>
  <si>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</si>
  <si>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</si>
  <si>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</si>
  <si>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</si>
  <si>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</si>
  <si>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</si>
  <si>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</si>
  <si>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</si>
  <si>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</si>
  <si>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</si>
  <si>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</si>
  <si>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</si>
  <si>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</si>
  <si>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</si>
  <si>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</si>
  <si>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</si>
  <si>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</si>
  <si>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</si>
  <si>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</si>
  <si>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</si>
  <si>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</si>
  <si>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</si>
  <si>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</si>
  <si>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</si>
  <si>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</si>
  <si>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</si>
  <si>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</si>
  <si>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</si>
  <si>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</si>
  <si>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</si>
  <si>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</si>
  <si>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</si>
  <si>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</si>
  <si>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</si>
  <si>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</si>
  <si>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</si>
  <si>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</si>
  <si>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</si>
  <si>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</si>
  <si>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</si>
  <si>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</si>
  <si>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</si>
  <si>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</si>
  <si>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</si>
  <si>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</si>
  <si>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</si>
  <si>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</si>
  <si>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</si>
  <si>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</si>
  <si>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</si>
  <si>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</si>
  <si>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</si>
  <si>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</si>
  <si>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</si>
  <si>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</si>
  <si>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</si>
  <si>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</si>
  <si>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</si>
  <si>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</si>
  <si>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</si>
  <si>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</si>
  <si>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</si>
  <si>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</si>
  <si>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</si>
  <si>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</si>
  <si>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</si>
  <si>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</si>
  <si>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</si>
  <si>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</si>
  <si>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</si>
  <si>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</si>
  <si>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</si>
  <si>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</si>
  <si>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</si>
  <si>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</si>
  <si>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</si>
  <si>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</si>
  <si>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</si>
  <si>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</si>
  <si>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</si>
  <si>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</si>
  <si>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</si>
  <si>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</si>
  <si>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</si>
  <si>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</si>
  <si>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</si>
  <si>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</si>
  <si>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</si>
  <si>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</si>
  <si>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</si>
  <si>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</si>
  <si>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</si>
  <si>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</si>
  <si>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</si>
  <si>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</si>
  <si>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</si>
  <si>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</si>
  <si>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</si>
  <si>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</si>
  <si>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</si>
  <si>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</si>
  <si>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</si>
  <si>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</si>
  <si>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</si>
  <si>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</si>
  <si>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</si>
  <si>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</si>
  <si>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</si>
  <si>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</si>
  <si>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</si>
  <si>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</si>
  <si>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</si>
  <si>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</si>
  <si>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</si>
  <si>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</si>
  <si>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</si>
  <si>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</si>
  <si>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</si>
  <si>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</si>
  <si>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</si>
  <si>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</si>
  <si>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</si>
  <si>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</si>
  <si>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</si>
  <si>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</si>
  <si>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</si>
  <si>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</si>
  <si>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</si>
  <si>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</si>
  <si>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</si>
  <si>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</si>
  <si>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</si>
  <si>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</si>
  <si>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</si>
  <si>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</si>
  <si>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</si>
  <si>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</si>
  <si>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</si>
  <si>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</si>
  <si>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</si>
  <si>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</si>
  <si>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</si>
  <si>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</si>
  <si>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</si>
  <si>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</si>
  <si>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</si>
  <si>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</si>
  <si>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</si>
  <si>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</si>
  <si>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</si>
  <si>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</si>
  <si>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</si>
  <si>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</si>
  <si>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</si>
  <si>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</si>
  <si>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</si>
  <si>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</si>
  <si>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</si>
  <si>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</si>
  <si>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</si>
  <si>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</si>
  <si>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</si>
  <si>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</si>
  <si>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</si>
  <si>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</si>
  <si>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</si>
  <si>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</si>
  <si>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</si>
  <si>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</si>
  <si>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</si>
  <si>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</si>
  <si>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</si>
  <si>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</si>
  <si>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</si>
  <si>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</si>
  <si>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</si>
  <si>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</si>
  <si>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</si>
  <si>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</si>
  <si>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</si>
  <si>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</si>
  <si>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</si>
  <si>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</si>
  <si>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</si>
  <si>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</si>
  <si>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</si>
  <si>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</si>
  <si>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</si>
  <si>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</si>
  <si>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</si>
  <si>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</si>
  <si>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</si>
  <si>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</si>
  <si>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</si>
  <si>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</si>
  <si>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</si>
  <si>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</si>
  <si>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</si>
  <si>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</si>
  <si>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</si>
  <si>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</si>
  <si>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</si>
  <si>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</si>
  <si>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</si>
  <si>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</si>
  <si>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</si>
  <si>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</si>
  <si>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</si>
  <si>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</si>
  <si>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</si>
  <si>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</si>
  <si>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</si>
  <si>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</si>
  <si>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</si>
  <si>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</si>
  <si>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</si>
  <si>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</si>
  <si>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</si>
  <si>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</si>
  <si>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</si>
  <si>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</si>
  <si>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</si>
  <si>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</si>
  <si>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</si>
  <si>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</si>
  <si>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</si>
  <si>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</si>
  <si>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</si>
  <si>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</si>
  <si>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</si>
  <si>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</si>
  <si>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</si>
  <si>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</si>
  <si>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</si>
  <si>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</si>
  <si>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</si>
  <si>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</si>
  <si>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</si>
  <si>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</si>
  <si>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</si>
  <si>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</si>
  <si>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</si>
  <si>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</si>
  <si>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</si>
  <si>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</si>
  <si>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</si>
  <si>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</si>
  <si>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</si>
  <si>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</si>
  <si>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</si>
  <si>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</si>
  <si>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</si>
  <si>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</si>
  <si>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</si>
  <si>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</si>
  <si>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</si>
  <si>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</si>
  <si>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</si>
  <si>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</si>
  <si>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</si>
  <si>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</si>
  <si>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</si>
  <si>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</si>
  <si>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</si>
  <si>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</si>
  <si>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</si>
  <si>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</si>
  <si>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</si>
  <si>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</si>
  <si>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</si>
  <si>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</si>
  <si>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</si>
  <si>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</si>
  <si>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</si>
  <si>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</si>
  <si>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</si>
  <si>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</si>
  <si>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</si>
  <si>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</si>
  <si>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</si>
  <si>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</si>
  <si>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</si>
  <si>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</si>
  <si>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</si>
  <si>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</si>
  <si>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</si>
  <si>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</si>
  <si>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</si>
  <si>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</si>
  <si>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</si>
  <si>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</si>
  <si>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</si>
  <si>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</si>
  <si>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</si>
  <si>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</si>
  <si>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</si>
  <si>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</si>
  <si>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</si>
  <si>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</si>
  <si>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</si>
  <si>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</si>
  <si>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</si>
  <si>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</si>
  <si>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</si>
  <si>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</si>
  <si>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</si>
  <si>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</si>
  <si>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</si>
  <si>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</si>
  <si>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</si>
  <si>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</si>
  <si>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</si>
  <si>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</si>
  <si>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</si>
  <si>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</si>
  <si>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</si>
  <si>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</si>
  <si>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</si>
  <si>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</si>
  <si>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</si>
  <si>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</si>
  <si>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</si>
  <si>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</si>
  <si>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</si>
  <si>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</si>
  <si>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</si>
  <si>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</si>
  <si>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</si>
  <si>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</si>
  <si>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</si>
  <si>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</si>
  <si>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</si>
  <si>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</si>
  <si>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</si>
  <si>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</si>
  <si>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</si>
  <si>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</si>
  <si>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</si>
  <si>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</si>
  <si>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</si>
  <si>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</si>
  <si>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</si>
  <si>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</si>
  <si>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</si>
  <si>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</si>
  <si>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</si>
  <si>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</si>
  <si>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</si>
  <si>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</si>
  <si>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</si>
  <si>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</si>
  <si>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</si>
  <si>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</si>
  <si>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</si>
  <si>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</si>
  <si>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</si>
  <si>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</si>
  <si>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</si>
  <si>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</si>
  <si>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</si>
  <si>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</si>
  <si>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</si>
  <si>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</si>
  <si>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</si>
  <si>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</si>
  <si>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</si>
  <si>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</si>
  <si>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</si>
  <si>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</si>
  <si>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</si>
  <si>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</si>
  <si>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</si>
  <si>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</si>
  <si>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</si>
  <si>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</si>
  <si>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</si>
  <si>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</si>
  <si>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</si>
  <si>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</si>
  <si>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</si>
  <si>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</si>
  <si>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</si>
  <si>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</si>
  <si>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</si>
  <si>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</si>
  <si>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</si>
  <si>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</si>
  <si>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</si>
  <si>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</si>
  <si>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</si>
  <si>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</si>
  <si>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</si>
  <si>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</si>
  <si>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</si>
  <si>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</si>
  <si>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</si>
  <si>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</si>
  <si>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</si>
  <si>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</si>
  <si>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</si>
  <si>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</si>
  <si>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</si>
  <si>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</si>
  <si>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</si>
  <si>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</si>
  <si>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</si>
  <si>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</si>
  <si>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</si>
  <si>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</si>
  <si>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</si>
  <si>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</si>
  <si>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</si>
  <si>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</si>
  <si>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</si>
  <si>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</si>
  <si>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</si>
  <si>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</si>
  <si>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</si>
  <si>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</si>
  <si>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</si>
  <si>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</si>
  <si>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</si>
  <si>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</si>
  <si>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</si>
  <si>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</si>
  <si>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</si>
  <si>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</si>
  <si>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</si>
  <si>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</si>
  <si>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</si>
  <si>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</si>
  <si>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</si>
  <si>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</si>
  <si>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</si>
  <si>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</si>
  <si>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</si>
  <si>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</si>
  <si>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</si>
  <si>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</si>
  <si>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</si>
  <si>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</si>
  <si>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</si>
  <si>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</si>
  <si>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</si>
  <si>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</si>
  <si>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</si>
  <si>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</si>
  <si>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</si>
  <si>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</si>
  <si>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</si>
  <si>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</si>
  <si>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</si>
  <si>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</si>
  <si>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</si>
  <si>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</si>
  <si>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</si>
  <si>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</si>
  <si>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</si>
  <si>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</si>
  <si>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</si>
  <si>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</si>
  <si>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</si>
  <si>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</si>
  <si>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</si>
  <si>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</si>
  <si>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</si>
  <si>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</si>
  <si>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</si>
  <si>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</si>
  <si>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</si>
  <si>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</si>
  <si>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</si>
  <si>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</si>
  <si>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</si>
  <si>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</si>
  <si>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</si>
  <si>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</si>
  <si>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</si>
  <si>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</si>
  <si>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</si>
  <si>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</si>
  <si>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</si>
  <si>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</si>
  <si>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</si>
  <si>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</si>
  <si>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</si>
  <si>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</si>
  <si>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</si>
  <si>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</si>
  <si>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</si>
  <si>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</si>
  <si>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</si>
  <si>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</si>
  <si>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</si>
  <si>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</si>
  <si>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</si>
  <si>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</si>
  <si>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</si>
  <si>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</si>
  <si>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</si>
  <si>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</si>
  <si>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</si>
  <si>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</si>
  <si>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</si>
  <si>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</si>
  <si>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</si>
  <si>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</si>
  <si>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</si>
  <si>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</si>
  <si>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</si>
  <si>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</si>
  <si>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</si>
  <si>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</si>
  <si>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</si>
  <si>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</si>
  <si>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</si>
  <si>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</si>
  <si>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</si>
  <si>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</si>
  <si>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</si>
  <si>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</si>
  <si>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</si>
  <si>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</si>
  <si>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</si>
  <si>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</si>
  <si>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</si>
  <si>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</si>
  <si>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</si>
  <si>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</si>
  <si>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</si>
  <si>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</si>
  <si>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</si>
  <si>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</si>
  <si>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</si>
  <si>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</si>
  <si>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</si>
  <si>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</si>
  <si>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</si>
  <si>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</si>
  <si>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</si>
  <si>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</si>
  <si>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</si>
  <si>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</si>
  <si>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</si>
  <si>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</si>
  <si>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</si>
  <si>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</si>
  <si>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</si>
  <si>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</si>
  <si>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</si>
  <si>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</si>
  <si>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</si>
  <si>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</si>
  <si>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</si>
  <si>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</si>
  <si>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</si>
  <si>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</si>
  <si>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</si>
  <si>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</si>
  <si>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</si>
  <si>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</si>
  <si>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</si>
  <si>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</si>
  <si>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</si>
  <si>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</si>
  <si>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</si>
  <si>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</si>
  <si>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</si>
  <si>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</si>
  <si>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</si>
  <si>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</si>
  <si>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</si>
  <si>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</si>
  <si>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</si>
  <si>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</si>
  <si>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</si>
  <si>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</si>
  <si>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</si>
  <si>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</si>
  <si>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</si>
  <si>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</si>
  <si>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</si>
  <si>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</si>
  <si>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</si>
  <si>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</si>
  <si>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</si>
  <si>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</si>
  <si>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</si>
  <si>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</si>
  <si>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</si>
  <si>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</si>
  <si>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</si>
  <si>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</si>
  <si>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</si>
  <si>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</si>
  <si>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</si>
  <si>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</si>
  <si>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</si>
  <si>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</si>
  <si>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</si>
  <si>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</si>
  <si>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</si>
  <si>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</si>
  <si>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</si>
  <si>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</si>
  <si>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</si>
  <si>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</si>
  <si>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</si>
  <si>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</si>
  <si>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</si>
  <si>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</si>
  <si>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</si>
  <si>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</si>
  <si>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</si>
  <si>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</si>
  <si>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</si>
  <si>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</si>
  <si>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</si>
  <si>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</si>
  <si>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</si>
  <si>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</si>
  <si>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</si>
  <si>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</si>
  <si>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</si>
  <si>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</si>
  <si>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</si>
  <si>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</si>
  <si>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</si>
  <si>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</si>
  <si>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</si>
  <si>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</si>
  <si>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</si>
  <si>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</si>
  <si>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</si>
  <si>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</si>
  <si>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</si>
  <si>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</si>
  <si>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</si>
  <si>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</si>
  <si>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</si>
  <si>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</si>
  <si>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</si>
  <si>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</si>
  <si>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</si>
  <si>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</si>
  <si>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</si>
  <si>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</si>
  <si>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</si>
  <si>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</si>
  <si>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</si>
  <si>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</si>
  <si>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</si>
  <si>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</si>
  <si>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</si>
  <si>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</si>
  <si>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</si>
  <si>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</si>
  <si>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</si>
  <si>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</si>
  <si>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</si>
  <si>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</si>
  <si>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</si>
  <si>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</si>
  <si>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</si>
  <si>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</si>
  <si>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</si>
  <si>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</si>
  <si>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</si>
  <si>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</si>
  <si>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</si>
  <si>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</si>
  <si>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</si>
  <si>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</si>
  <si>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</si>
  <si>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</si>
  <si>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</si>
  <si>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</si>
  <si>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</si>
  <si>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</si>
  <si>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</si>
  <si>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</si>
  <si>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</si>
  <si>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</si>
  <si>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</si>
  <si>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</si>
  <si>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</si>
  <si>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</si>
  <si>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</si>
  <si>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</si>
  <si>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</si>
  <si>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</si>
  <si>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</si>
  <si>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</si>
  <si>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</si>
  <si>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</si>
  <si>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</si>
  <si>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</si>
  <si>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</si>
  <si>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</si>
  <si>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</si>
  <si>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</si>
  <si>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</si>
  <si>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</si>
  <si>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</si>
  <si>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</si>
  <si>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</si>
  <si>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</si>
  <si>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</si>
  <si>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</si>
  <si>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</si>
  <si>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</si>
  <si>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</si>
  <si>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</si>
  <si>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</si>
  <si>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</si>
  <si>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</si>
  <si>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</si>
  <si>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</si>
  <si>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</si>
  <si>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</si>
  <si>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</si>
  <si>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</si>
  <si>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</si>
  <si>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</si>
  <si>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</si>
  <si>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</si>
  <si>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</si>
  <si>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</si>
  <si>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</si>
  <si>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</si>
  <si>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</si>
  <si>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</si>
  <si>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</si>
  <si>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</si>
  <si>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</si>
  <si>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</si>
  <si>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</si>
  <si>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</si>
  <si>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</si>
  <si>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</si>
  <si>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</si>
  <si>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</si>
  <si>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</si>
  <si>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</si>
  <si>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</si>
  <si>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</si>
  <si>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</si>
  <si>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</si>
  <si>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</si>
  <si>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</si>
  <si>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</si>
  <si>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</si>
  <si>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</si>
  <si>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</si>
  <si>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</si>
  <si>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</si>
  <si>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</si>
  <si>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</si>
  <si>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</si>
  <si>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</si>
  <si>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</si>
  <si>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</si>
  <si>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</si>
  <si>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</si>
  <si>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</si>
  <si>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</si>
  <si>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</si>
  <si>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</si>
  <si>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</si>
  <si>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</si>
  <si>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</si>
  <si>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</si>
  <si>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</si>
  <si>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</si>
  <si>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</si>
  <si>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</si>
  <si>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</si>
  <si>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</si>
  <si>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</si>
  <si>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</si>
  <si>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</si>
  <si>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</si>
  <si>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</si>
  <si>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</si>
  <si>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</si>
  <si>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</si>
  <si>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</si>
  <si>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</si>
  <si>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</si>
  <si>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</si>
  <si>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</si>
  <si>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</si>
  <si>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</si>
  <si>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</si>
  <si>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</si>
  <si>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</si>
  <si>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</si>
  <si>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</si>
  <si>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</si>
  <si>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</si>
  <si>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</si>
  <si>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</si>
  <si>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</si>
  <si>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</si>
  <si>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</si>
  <si>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</si>
  <si>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</si>
  <si>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</si>
  <si>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</si>
  <si>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</si>
  <si>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</si>
  <si>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</si>
  <si>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</si>
  <si>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</si>
  <si>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</si>
  <si>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</si>
  <si>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</si>
  <si>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</si>
  <si>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</si>
  <si>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</si>
  <si>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</si>
  <si>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</si>
  <si>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</si>
  <si>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</si>
  <si>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</si>
  <si>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</si>
  <si>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</si>
  <si>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</si>
  <si>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</si>
  <si>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</si>
  <si>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</si>
  <si>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</si>
  <si>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</si>
  <si>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</si>
  <si>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</si>
  <si>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</si>
  <si>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</si>
  <si>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</si>
  <si>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</si>
  <si>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</si>
  <si>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</si>
  <si>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</si>
  <si>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</si>
  <si>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</si>
  <si>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</si>
  <si>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</si>
  <si>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</si>
  <si>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</si>
  <si>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</si>
  <si>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</si>
  <si>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</si>
  <si>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</si>
  <si>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</si>
  <si>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</si>
  <si>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</si>
  <si>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</si>
  <si>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</si>
  <si>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</si>
  <si>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</si>
  <si>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</si>
  <si>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</si>
  <si>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</si>
  <si>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</si>
  <si>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</si>
  <si>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</si>
  <si>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</si>
  <si>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</si>
  <si>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</si>
  <si>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</si>
  <si>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</si>
  <si>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</si>
  <si>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</si>
  <si>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</si>
  <si>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</si>
  <si>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</si>
  <si>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</si>
  <si>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</si>
  <si>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</si>
  <si>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</si>
  <si>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</si>
  <si>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</si>
  <si>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</si>
  <si>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</si>
  <si>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</si>
  <si>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</si>
  <si>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</si>
  <si>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</si>
  <si>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</si>
  <si>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</si>
  <si>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</si>
  <si>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</si>
  <si>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</si>
  <si>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</si>
  <si>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</si>
  <si>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</si>
  <si>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</si>
  <si>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</si>
  <si>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</si>
  <si>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</si>
  <si>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</si>
  <si>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</si>
  <si>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</si>
  <si>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</si>
  <si>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</si>
  <si>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</si>
  <si>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</si>
  <si>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</si>
  <si>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</si>
  <si>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</si>
  <si>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</si>
  <si>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</si>
  <si>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</si>
  <si>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</si>
  <si>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</si>
  <si>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</si>
  <si>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</si>
  <si>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</si>
  <si>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</si>
  <si>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</si>
  <si>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</si>
  <si>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</si>
  <si>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</si>
  <si>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</si>
  <si>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</si>
  <si>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</si>
  <si>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</si>
  <si>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</si>
  <si>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</si>
  <si>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</si>
  <si>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</si>
  <si>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</si>
  <si>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</si>
  <si>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</si>
  <si>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</si>
  <si>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</si>
  <si>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</si>
  <si>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</si>
  <si>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</si>
  <si>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</si>
  <si>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</si>
  <si>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</si>
  <si>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</si>
  <si>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</si>
  <si>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</si>
  <si>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</si>
  <si>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</si>
  <si>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</si>
  <si>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</si>
  <si>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</si>
  <si>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</si>
  <si>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</si>
  <si>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</si>
  <si>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</si>
  <si>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</si>
  <si>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</si>
  <si>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</si>
  <si>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</si>
  <si>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</si>
  <si>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</si>
  <si>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</si>
  <si>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</si>
  <si>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</si>
  <si>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</si>
  <si>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</si>
  <si>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</si>
  <si>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</si>
  <si>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</si>
  <si>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</si>
  <si>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</si>
  <si>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</si>
  <si>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</si>
  <si>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</si>
  <si>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</si>
  <si>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</si>
  <si>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</si>
  <si>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</si>
  <si>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</si>
  <si>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</si>
  <si>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</si>
  <si>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</si>
  <si>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</si>
  <si>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</si>
  <si>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</si>
  <si>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</si>
  <si>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</si>
  <si>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</si>
  <si>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</si>
  <si>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</si>
  <si>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</si>
  <si>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</si>
  <si>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</si>
  <si>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</si>
  <si>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</si>
  <si>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</si>
  <si>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</si>
  <si>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</si>
  <si>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</si>
  <si>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</si>
  <si>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</si>
  <si>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</si>
  <si>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</si>
  <si>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</si>
  <si>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</si>
  <si>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</si>
  <si>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</si>
  <si>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</si>
  <si>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</si>
  <si>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</si>
  <si>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</si>
  <si>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</si>
  <si>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</si>
  <si>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</si>
  <si>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</si>
  <si>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</si>
  <si>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</si>
  <si>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</si>
  <si>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</si>
  <si>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</si>
  <si>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</si>
  <si>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</si>
  <si>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</si>
  <si>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</si>
  <si>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</si>
  <si>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</si>
  <si>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</si>
  <si>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</si>
  <si>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</si>
  <si>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</si>
  <si>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</si>
  <si>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</si>
  <si>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</si>
  <si>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</si>
  <si>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</si>
  <si>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</si>
  <si>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</si>
  <si>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</si>
  <si>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</si>
  <si>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</si>
  <si>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</si>
  <si>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</si>
  <si>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</si>
  <si>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</si>
  <si>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</si>
  <si>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</si>
  <si>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</si>
  <si>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</si>
  <si>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</si>
  <si>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</si>
  <si>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</si>
  <si>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</si>
  <si>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</si>
  <si>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</si>
  <si>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</si>
  <si>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</si>
  <si>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</si>
  <si>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</si>
  <si>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</si>
  <si>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</si>
  <si>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</si>
  <si>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</si>
  <si>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</si>
  <si>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</si>
  <si>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</si>
  <si>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</si>
  <si>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</si>
  <si>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</si>
  <si>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</si>
  <si>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</si>
  <si>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</si>
  <si>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</si>
  <si>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</si>
  <si>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</si>
  <si>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</si>
  <si>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</si>
  <si>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</si>
  <si>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</si>
  <si>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</si>
  <si>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</si>
  <si>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</si>
  <si>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</si>
  <si>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</si>
  <si>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</si>
  <si>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</si>
  <si>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</si>
  <si>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</si>
  <si>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</si>
  <si>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</si>
  <si>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</si>
  <si>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</si>
  <si>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</si>
  <si>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</si>
  <si>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</si>
  <si>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</si>
  <si>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</si>
  <si>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</si>
  <si>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</si>
  <si>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</si>
  <si>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</si>
  <si>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</si>
  <si>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</si>
  <si>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</si>
  <si>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</si>
  <si>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</si>
  <si>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</si>
  <si>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</si>
  <si>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</si>
  <si>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</si>
  <si>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</si>
  <si>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</si>
  <si>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</si>
  <si>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</si>
  <si>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</si>
  <si>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</si>
  <si>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</si>
  <si>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</si>
  <si>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</si>
  <si>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</si>
  <si>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</si>
  <si>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</si>
  <si>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</si>
  <si>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</si>
  <si>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</si>
  <si>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</si>
  <si>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</si>
  <si>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</si>
  <si>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</si>
  <si>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</si>
  <si>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</si>
  <si>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</si>
  <si>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</si>
  <si>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</si>
  <si>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</si>
  <si>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</si>
  <si>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</si>
  <si>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</si>
  <si>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</si>
  <si>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</si>
  <si>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</si>
  <si>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</si>
  <si>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</si>
  <si>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</si>
  <si>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</si>
  <si>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</si>
  <si>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</si>
  <si>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</si>
  <si>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</si>
  <si>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</si>
  <si>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</si>
  <si>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</si>
  <si>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</si>
  <si>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</si>
  <si>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</si>
  <si>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</si>
  <si>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</si>
  <si>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</si>
  <si>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</si>
  <si>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</si>
  <si>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</si>
  <si>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</si>
  <si>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</si>
  <si>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</si>
  <si>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</si>
  <si>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</si>
  <si>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</si>
  <si>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</si>
  <si>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</si>
  <si>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</si>
  <si>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</si>
  <si>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</si>
  <si>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</si>
  <si>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</si>
  <si>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</si>
  <si>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</si>
  <si>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</si>
  <si>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</si>
  <si>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</si>
  <si>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</si>
  <si>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</si>
  <si>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</si>
  <si>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</si>
  <si>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</si>
  <si>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</si>
  <si>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</si>
  <si>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</si>
  <si>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</si>
  <si>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</si>
  <si>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</si>
  <si>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</si>
  <si>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</si>
  <si>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</si>
  <si>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</si>
  <si>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</si>
  <si>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</si>
  <si>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</si>
  <si>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</si>
  <si>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</si>
  <si>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</si>
  <si>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</si>
  <si>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</si>
  <si>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</si>
  <si>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</si>
  <si>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</si>
  <si>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</si>
  <si>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</si>
  <si>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</si>
  <si>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</si>
  <si>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</si>
  <si>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</si>
  <si>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</si>
  <si>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</si>
  <si>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</si>
  <si>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</si>
  <si>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</si>
  <si>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</si>
  <si>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</si>
  <si>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</si>
  <si>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</si>
  <si>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</si>
  <si>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</si>
  <si>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</si>
  <si>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</si>
  <si>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</si>
  <si>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</si>
  <si>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</si>
  <si>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</si>
  <si>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</si>
  <si>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</si>
  <si>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</si>
  <si>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</si>
  <si>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</si>
  <si>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</si>
  <si>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</si>
  <si>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</si>
  <si>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</si>
  <si>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</si>
  <si>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</si>
  <si>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</si>
  <si>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</si>
  <si>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</si>
  <si>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</si>
  <si>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</si>
  <si>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</si>
  <si>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</si>
  <si>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</si>
  <si>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</si>
  <si>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</si>
  <si>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</si>
  <si>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</si>
  <si>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</si>
  <si>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</si>
  <si>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</si>
  <si>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</si>
  <si>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</si>
  <si>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</si>
  <si>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</si>
  <si>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</si>
  <si>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</si>
  <si>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</si>
  <si>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</si>
  <si>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</si>
  <si>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</si>
  <si>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</si>
  <si>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</si>
  <si>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</si>
  <si>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</si>
  <si>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</si>
  <si>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</si>
  <si>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</si>
  <si>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</si>
  <si>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</si>
  <si>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</si>
  <si>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</si>
  <si>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</si>
  <si>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</si>
  <si>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</si>
  <si>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</si>
  <si>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</si>
  <si>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</si>
  <si>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</si>
  <si>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</si>
  <si>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</si>
  <si>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</si>
  <si>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</si>
  <si>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</si>
  <si>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</si>
  <si>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</si>
  <si>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</si>
  <si>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</si>
  <si>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</si>
  <si>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</si>
  <si>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</si>
  <si>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</si>
  <si>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</si>
  <si>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</si>
  <si>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</si>
  <si>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</si>
  <si>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</si>
  <si>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</si>
  <si>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</si>
  <si>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</si>
  <si>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</si>
  <si>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</si>
  <si>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</si>
  <si>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</si>
  <si>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</si>
  <si>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</si>
  <si>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</si>
  <si>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</si>
  <si>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</si>
  <si>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</si>
  <si>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</si>
  <si>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</si>
  <si>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</si>
  <si>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</si>
  <si>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</si>
  <si>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</si>
  <si>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</si>
  <si>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</si>
  <si>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</si>
  <si>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</si>
  <si>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</si>
  <si>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</si>
  <si>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</si>
  <si>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</si>
  <si>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</si>
  <si>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</si>
  <si>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</si>
  <si>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</si>
  <si>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</si>
  <si>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</si>
  <si>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</si>
  <si>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</si>
  <si>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</si>
  <si>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</si>
  <si>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</si>
  <si>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</si>
  <si>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</si>
  <si>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</si>
  <si>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</si>
  <si>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</si>
  <si>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</si>
  <si>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</si>
  <si>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</si>
  <si>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</si>
  <si>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</si>
  <si>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</si>
  <si>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</si>
  <si>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</si>
  <si>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</si>
  <si>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</si>
  <si>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</si>
  <si>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</si>
  <si>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</si>
  <si>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</si>
  <si>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</si>
  <si>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</si>
  <si>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</si>
  <si>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</si>
  <si>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</si>
  <si>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</si>
  <si>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</si>
  <si>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</si>
  <si>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</si>
  <si>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</si>
  <si>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</si>
  <si>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</si>
  <si>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</si>
  <si>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</si>
  <si>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</si>
  <si>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</si>
  <si>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</si>
  <si>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</si>
  <si>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</si>
  <si>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</si>
  <si>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</si>
  <si>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</si>
  <si>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</si>
  <si>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</si>
  <si>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</si>
  <si>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</si>
  <si>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</si>
  <si>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</si>
  <si>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</si>
  <si>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</si>
  <si>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</si>
  <si>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</si>
  <si>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</si>
  <si>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</si>
  <si>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</si>
  <si>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</si>
  <si>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</si>
  <si>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</si>
  <si>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</si>
  <si>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</si>
  <si>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</si>
  <si>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</si>
  <si>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</si>
  <si>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</si>
  <si>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</si>
  <si>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</si>
  <si>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</si>
  <si>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</si>
  <si>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</si>
  <si>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</si>
  <si>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</si>
  <si>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</si>
  <si>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</si>
  <si>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</si>
  <si>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</si>
  <si>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</si>
  <si>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</si>
  <si>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</si>
  <si>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</si>
  <si>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</si>
  <si>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</si>
  <si>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</si>
  <si>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</si>
  <si>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</si>
  <si>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</si>
  <si>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</si>
  <si>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</si>
  <si>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</si>
  <si>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</si>
  <si>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</si>
  <si>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</si>
  <si>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</si>
  <si>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</si>
  <si>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</si>
  <si>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</si>
  <si>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</si>
  <si>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</si>
  <si>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</si>
  <si>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</si>
  <si>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</si>
  <si>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</si>
  <si>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</si>
  <si>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</si>
  <si>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</si>
  <si>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</si>
  <si>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</si>
  <si>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</si>
  <si>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</si>
  <si>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</si>
  <si>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</si>
  <si>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</si>
  <si>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</si>
  <si>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</si>
  <si>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</si>
  <si>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</si>
  <si>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</si>
  <si>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</si>
  <si>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</si>
  <si>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</si>
  <si>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</si>
  <si>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</si>
  <si>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</si>
  <si>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</si>
  <si>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</si>
  <si>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</si>
  <si>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</si>
  <si>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</si>
  <si>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</si>
  <si>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</si>
  <si>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</si>
  <si>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</si>
  <si>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</si>
  <si>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</si>
  <si>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</si>
  <si>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</si>
  <si>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</si>
  <si>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</si>
  <si>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</si>
  <si>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</si>
  <si>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</si>
  <si>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</si>
  <si>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</si>
  <si>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</si>
  <si>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</si>
  <si>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</si>
  <si>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</si>
  <si>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</si>
  <si>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</si>
  <si>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</si>
  <si>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</si>
  <si>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</si>
  <si>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</si>
  <si>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</si>
  <si>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</si>
  <si>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</si>
  <si>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</si>
  <si>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</si>
  <si>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</si>
  <si>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</si>
  <si>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</si>
  <si>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</si>
  <si>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</si>
  <si>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</si>
  <si>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</si>
  <si>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</si>
  <si>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</si>
  <si>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</si>
  <si>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</si>
  <si>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</si>
  <si>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</si>
  <si>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</si>
  <si>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</si>
  <si>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</si>
  <si>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</si>
  <si>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</si>
  <si>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</si>
  <si>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</si>
  <si>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</si>
  <si>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</si>
  <si>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</si>
  <si>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</si>
  <si>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</si>
  <si>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</si>
  <si>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</si>
  <si>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</si>
  <si>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</si>
  <si>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</si>
  <si>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</si>
  <si>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</si>
  <si>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</si>
  <si>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</si>
  <si>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</si>
  <si>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</si>
  <si>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</si>
  <si>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</si>
  <si>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</si>
  <si>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</si>
  <si>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</si>
  <si>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</si>
  <si>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</si>
  <si>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</si>
  <si>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</si>
  <si>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</si>
  <si>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</si>
  <si>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</si>
  <si>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</si>
  <si>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</si>
  <si>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</si>
  <si>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</si>
  <si>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</si>
  <si>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</si>
  <si>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</si>
  <si>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</si>
  <si>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</si>
  <si>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</si>
  <si>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</si>
  <si>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</si>
  <si>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</si>
  <si>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</si>
  <si>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</si>
  <si>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</si>
  <si>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</si>
  <si>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</si>
  <si>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</si>
  <si>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</si>
  <si>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</si>
  <si>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</si>
  <si>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</si>
  <si>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</si>
  <si>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</si>
  <si>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</si>
  <si>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</si>
  <si>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</si>
  <si>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</si>
  <si>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</si>
  <si>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</si>
  <si>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</si>
  <si>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</si>
  <si>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</si>
  <si>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</si>
  <si>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</si>
  <si>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</si>
  <si>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</si>
  <si>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</si>
  <si>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</si>
  <si>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</si>
  <si>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</si>
  <si>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</si>
  <si>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</si>
  <si>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</si>
  <si>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</si>
  <si>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</si>
  <si>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</si>
  <si>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</si>
  <si>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</si>
  <si>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</si>
  <si>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</si>
  <si>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</si>
  <si>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</si>
  <si>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</si>
  <si>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</si>
  <si>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</si>
  <si>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</si>
  <si>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</si>
  <si>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</si>
  <si>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</si>
  <si>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</si>
  <si>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</si>
  <si>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</si>
  <si>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</si>
  <si>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</si>
  <si>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</si>
  <si>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</si>
  <si>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</si>
  <si>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</si>
  <si>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</si>
  <si>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</si>
  <si>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</si>
  <si>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</si>
  <si>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</si>
  <si>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</si>
  <si>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</si>
  <si>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</si>
  <si>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</si>
  <si>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</si>
  <si>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</si>
  <si>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</si>
  <si>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</si>
  <si>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</si>
  <si>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</si>
  <si>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</si>
  <si>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</si>
  <si>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</si>
  <si>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</si>
  <si>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</si>
  <si>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</si>
  <si>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</si>
  <si>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</si>
  <si>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</si>
  <si>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</si>
  <si>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</si>
  <si>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</si>
  <si>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</si>
  <si>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</si>
  <si>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</si>
  <si>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</si>
  <si>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</si>
  <si>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</si>
  <si>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</si>
  <si>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</si>
  <si>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</si>
  <si>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</si>
  <si>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</si>
  <si>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</si>
  <si>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</si>
  <si>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</si>
  <si>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</si>
  <si>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</si>
  <si>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</si>
  <si>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</si>
  <si>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</si>
  <si>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</si>
  <si>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</si>
  <si>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</si>
  <si>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</si>
  <si>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</si>
  <si>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</si>
  <si>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</si>
  <si>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</si>
  <si>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</si>
  <si>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</si>
  <si>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</si>
  <si>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</si>
  <si>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</si>
  <si>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</si>
  <si>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</si>
  <si>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</si>
  <si>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</si>
  <si>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</si>
  <si>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</si>
  <si>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</si>
  <si>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</si>
  <si>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</si>
  <si>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</si>
  <si>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</si>
  <si>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</si>
  <si>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</si>
  <si>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</si>
  <si>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</si>
  <si>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</si>
  <si>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</si>
  <si>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</si>
  <si>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</si>
  <si>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</si>
  <si>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</si>
  <si>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</si>
  <si>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</si>
  <si>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</si>
  <si>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</si>
  <si>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</si>
  <si>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</si>
  <si>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</si>
  <si>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</si>
  <si>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</si>
  <si>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</si>
  <si>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</si>
  <si>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</si>
  <si>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</si>
  <si>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</si>
  <si>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</si>
  <si>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</si>
  <si>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</si>
  <si>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</si>
  <si>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</si>
  <si>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</si>
  <si>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</si>
  <si>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</si>
  <si>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</si>
  <si>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</si>
  <si>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</si>
  <si>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</si>
  <si>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</si>
  <si>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</si>
  <si>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</si>
  <si>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</si>
  <si>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</si>
  <si>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</si>
  <si>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</si>
  <si>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</si>
  <si>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</si>
  <si>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</si>
  <si>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</si>
  <si>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</si>
  <si>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</si>
  <si>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</si>
  <si>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</si>
  <si>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</si>
  <si>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</si>
  <si>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</si>
  <si>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</si>
  <si>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</si>
  <si>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</si>
  <si>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</si>
  <si>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</si>
  <si>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</si>
  <si>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</si>
  <si>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</si>
  <si>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</si>
  <si>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</si>
  <si>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</si>
  <si>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</si>
  <si>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</si>
  <si>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</si>
  <si>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</si>
  <si>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</si>
  <si>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</si>
  <si>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</si>
  <si>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</si>
  <si>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</si>
  <si>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</si>
  <si>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</si>
  <si>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</si>
  <si>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</si>
  <si>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</si>
  <si>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</si>
  <si>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</si>
  <si>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</si>
  <si>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</si>
  <si>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</si>
  <si>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</si>
  <si>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</si>
  <si>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</si>
  <si>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</si>
  <si>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</si>
  <si>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</si>
  <si>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</si>
  <si>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</si>
  <si>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</si>
  <si>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</si>
  <si>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</si>
  <si>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</si>
  <si>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</si>
  <si>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</si>
  <si>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</si>
  <si>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</si>
  <si>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</si>
  <si>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</si>
  <si>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</si>
  <si>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</si>
  <si>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</si>
  <si>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</si>
  <si>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</si>
  <si>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</si>
  <si>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</si>
  <si>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</si>
  <si>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</si>
  <si>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</si>
  <si>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</si>
  <si>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</si>
  <si>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</si>
  <si>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</si>
  <si>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</si>
  <si>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</si>
  <si>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</si>
  <si>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</si>
  <si>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</si>
  <si>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</si>
  <si>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</si>
  <si>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</si>
  <si>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</si>
  <si>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</si>
  <si>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</si>
  <si>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</si>
  <si>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</si>
  <si>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</si>
  <si>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</si>
  <si>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</si>
  <si>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</si>
  <si>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</si>
  <si>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</si>
  <si>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</si>
  <si>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</si>
  <si>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</si>
  <si>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</si>
  <si>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</si>
  <si>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</si>
  <si>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</si>
  <si>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</si>
  <si>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</si>
  <si>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</si>
  <si>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</si>
  <si>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</si>
  <si>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</si>
  <si>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</si>
  <si>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</si>
  <si>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</si>
  <si>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</si>
  <si>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</si>
  <si>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</si>
  <si>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</si>
  <si>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</si>
  <si>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</si>
  <si>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</si>
  <si>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</si>
  <si>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</si>
  <si>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</si>
  <si>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</si>
  <si>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</si>
  <si>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</si>
  <si>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</si>
  <si>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</si>
  <si>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</si>
  <si>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</si>
  <si>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</si>
  <si>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</si>
  <si>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</si>
  <si>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</si>
  <si>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</si>
  <si>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</si>
  <si>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</si>
  <si>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</si>
  <si>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</si>
  <si>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</si>
  <si>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</si>
  <si>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</si>
  <si>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</si>
  <si>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</si>
  <si>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</si>
  <si>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</si>
  <si>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</si>
  <si>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</si>
  <si>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</si>
  <si>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</si>
  <si>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</si>
  <si>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</si>
  <si>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</si>
  <si>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</si>
  <si>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</si>
  <si>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</si>
  <si>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</si>
  <si>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</si>
  <si>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</si>
  <si>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</si>
  <si>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</si>
  <si>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</si>
  <si>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</si>
  <si>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</si>
  <si>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</si>
  <si>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</si>
  <si>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</si>
  <si>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</si>
  <si>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</si>
  <si>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</si>
  <si>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</si>
  <si>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</si>
  <si>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</si>
  <si>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</si>
  <si>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</si>
  <si>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</si>
  <si>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</si>
  <si>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</si>
  <si>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</si>
  <si>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</si>
  <si>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</si>
  <si>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</si>
  <si>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</si>
  <si>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</si>
  <si>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</si>
  <si>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</si>
  <si>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</si>
  <si>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</si>
  <si>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</si>
  <si>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</si>
  <si>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</si>
  <si>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</si>
  <si>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</si>
  <si>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</si>
  <si>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</si>
  <si>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</si>
  <si>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</si>
  <si>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</si>
  <si>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</si>
  <si>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</si>
  <si>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</si>
  <si>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</si>
  <si>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</si>
  <si>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</si>
  <si>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</si>
  <si>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</si>
  <si>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</si>
  <si>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</si>
  <si>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</si>
  <si>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</si>
  <si>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</si>
  <si>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</si>
  <si>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</si>
  <si>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</si>
  <si>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</si>
  <si>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</si>
  <si>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</si>
  <si>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</si>
  <si>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</si>
  <si>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</si>
  <si>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</si>
  <si>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</si>
  <si>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</si>
  <si>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</si>
  <si>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</si>
  <si>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</si>
  <si>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</si>
  <si>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</si>
  <si>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</si>
  <si>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</si>
  <si>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</si>
  <si>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</si>
  <si>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</si>
  <si>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</si>
  <si>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</si>
  <si>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</si>
  <si>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</si>
  <si>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</si>
  <si>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</si>
  <si>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</si>
  <si>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</si>
  <si>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</si>
  <si>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</si>
  <si>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</si>
  <si>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</si>
  <si>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</si>
  <si>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</si>
  <si>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</si>
  <si>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</si>
  <si>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</si>
  <si>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</si>
  <si>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</si>
  <si>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</si>
  <si>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</si>
  <si>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</si>
  <si>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</si>
  <si>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</si>
  <si>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</si>
  <si>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</si>
  <si>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</si>
  <si>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</si>
  <si>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</si>
  <si>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</si>
  <si>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</si>
  <si>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</si>
  <si>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</si>
  <si>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</si>
  <si>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</si>
  <si>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</si>
  <si>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</si>
  <si>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</si>
  <si>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</si>
  <si>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</si>
  <si>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</si>
  <si>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</si>
  <si>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</si>
  <si>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</si>
  <si>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</si>
  <si>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</si>
  <si>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</si>
  <si>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</si>
  <si>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</si>
  <si>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</si>
  <si>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</si>
  <si>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</si>
  <si>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</si>
  <si>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</si>
  <si>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</si>
  <si>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</si>
  <si>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</si>
  <si>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</si>
  <si>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</si>
  <si>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</si>
  <si>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</si>
  <si>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</si>
  <si>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</si>
  <si>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</si>
  <si>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</si>
  <si>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</si>
  <si>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</si>
  <si>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</si>
  <si>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</si>
  <si>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</si>
  <si>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</si>
  <si>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</si>
  <si>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</si>
  <si>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</si>
  <si>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</si>
  <si>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</si>
  <si>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</si>
  <si>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</si>
  <si>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</si>
  <si>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</si>
  <si>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</si>
  <si>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</si>
  <si>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</si>
  <si>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</si>
  <si>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</si>
  <si>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</si>
  <si>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</si>
  <si>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</si>
  <si>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</si>
  <si>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</si>
  <si>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</si>
  <si>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</si>
  <si>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</si>
  <si>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</si>
  <si>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</si>
  <si>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</si>
  <si>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</si>
  <si>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</si>
  <si>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</si>
  <si>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</si>
  <si>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</si>
  <si>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</si>
  <si>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</si>
  <si>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</si>
  <si>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</si>
  <si>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</si>
  <si>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</si>
  <si>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</si>
  <si>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</si>
  <si>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</si>
  <si>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</si>
  <si>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</si>
  <si>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</si>
  <si>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</si>
  <si>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</si>
  <si>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</si>
  <si>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</si>
  <si>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</si>
  <si>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</si>
  <si>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</si>
  <si>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</si>
  <si>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</si>
  <si>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</si>
  <si>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</si>
  <si>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</si>
  <si>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</si>
  <si>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</si>
  <si>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</si>
  <si>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</si>
  <si>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</si>
  <si>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</si>
  <si>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</si>
  <si>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</si>
  <si>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</si>
  <si>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</si>
  <si>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</si>
  <si>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</si>
  <si>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</si>
  <si>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</si>
  <si>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</si>
  <si>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</si>
  <si>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</si>
  <si>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</si>
  <si>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</si>
  <si>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</si>
  <si>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</si>
  <si>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</si>
  <si>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</si>
  <si>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</si>
  <si>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</si>
  <si>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</si>
  <si>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</si>
  <si>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</si>
  <si>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</si>
  <si>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</si>
  <si>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</si>
  <si>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</si>
  <si>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</si>
  <si>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</si>
  <si>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</si>
  <si>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</si>
  <si>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</si>
  <si>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</si>
  <si>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</si>
  <si>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</si>
  <si>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</si>
  <si>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</si>
  <si>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</si>
  <si>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</si>
  <si>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</si>
  <si>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</si>
  <si>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</si>
  <si>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</si>
  <si>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</si>
  <si>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</si>
  <si>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</si>
  <si>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</si>
  <si>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</si>
  <si>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</si>
  <si>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</si>
  <si>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</si>
  <si>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</si>
  <si>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</si>
  <si>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</si>
  <si>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</si>
  <si>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</si>
  <si>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</si>
  <si>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</si>
  <si>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</si>
  <si>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</si>
  <si>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</si>
  <si>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</si>
  <si>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</si>
  <si>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</si>
  <si>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</si>
  <si>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</si>
  <si>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</si>
  <si>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</si>
  <si>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</si>
  <si>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</si>
  <si>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</si>
  <si>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</si>
  <si>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</si>
  <si>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</si>
  <si>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</si>
  <si>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</si>
  <si>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</si>
  <si>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</si>
  <si>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</si>
  <si>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</si>
  <si>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</si>
  <si>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</si>
  <si>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</si>
  <si>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</si>
  <si>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</si>
  <si>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</si>
  <si>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</si>
  <si>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</si>
  <si>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</si>
  <si>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</si>
  <si>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</si>
  <si>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</si>
  <si>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</si>
  <si>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</si>
  <si>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</si>
  <si>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</si>
  <si>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</si>
  <si>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</si>
  <si>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</si>
  <si>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</si>
  <si>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</si>
  <si>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</si>
  <si>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</si>
  <si>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</si>
  <si>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</si>
  <si>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</si>
  <si>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</si>
  <si>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</si>
  <si>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</si>
  <si>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</si>
  <si>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</si>
  <si>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</si>
  <si>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</si>
  <si>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</si>
  <si>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</si>
  <si>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</si>
  <si>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</si>
  <si>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</si>
  <si>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</si>
  <si>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</si>
  <si>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</si>
  <si>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</si>
  <si>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</si>
  <si>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</si>
  <si>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</si>
  <si>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</si>
  <si>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</si>
  <si>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</si>
  <si>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</si>
  <si>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</si>
  <si>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</si>
  <si>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</si>
  <si>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</si>
  <si>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</si>
  <si>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</si>
  <si>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</si>
  <si>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</si>
  <si>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</si>
  <si>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</si>
  <si>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</si>
  <si>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</si>
  <si>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</si>
  <si>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</si>
  <si>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</si>
  <si>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</si>
  <si>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</si>
  <si>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</si>
  <si>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</si>
  <si>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</si>
  <si>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</si>
  <si>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</si>
  <si>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</si>
  <si>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</si>
  <si>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</si>
  <si>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</si>
  <si>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</si>
  <si>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</si>
  <si>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</si>
  <si>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</si>
  <si>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</si>
  <si>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</si>
  <si>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</si>
  <si>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</si>
  <si>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</si>
  <si>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</si>
  <si>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</si>
  <si>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</si>
  <si>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</si>
  <si>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</si>
  <si>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</si>
  <si>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</si>
  <si>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</si>
  <si>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</si>
  <si>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</si>
  <si>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</si>
  <si>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</si>
  <si>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</si>
  <si>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</si>
  <si>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</si>
  <si>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</si>
  <si>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</si>
  <si>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</si>
  <si>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</si>
  <si>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</si>
  <si>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</si>
  <si>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</si>
  <si>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</si>
  <si>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</si>
  <si>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</si>
  <si>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</si>
  <si>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</si>
  <si>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</si>
  <si>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</si>
  <si>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</si>
  <si>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</si>
  <si>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</si>
  <si>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</si>
  <si>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</si>
  <si>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</si>
  <si>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</si>
  <si>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</si>
  <si>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</si>
  <si>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</si>
  <si>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</si>
  <si>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</si>
  <si>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</si>
  <si>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</si>
  <si>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</si>
  <si>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</si>
  <si>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</si>
  <si>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</si>
  <si>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</si>
  <si>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</si>
  <si>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</si>
  <si>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</si>
  <si>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</si>
  <si>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</si>
  <si>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</si>
  <si>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</si>
  <si>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</si>
  <si>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</si>
  <si>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</si>
  <si>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</si>
  <si>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</si>
  <si>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</si>
  <si>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</si>
  <si>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</si>
  <si>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</si>
  <si>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</si>
  <si>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</si>
  <si>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</si>
  <si>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</si>
  <si>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</si>
  <si>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</si>
  <si>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</si>
  <si>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</si>
  <si>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</si>
  <si>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</si>
  <si>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</si>
  <si>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</si>
  <si>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</si>
  <si>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</si>
  <si>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</si>
  <si>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</si>
  <si>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</si>
  <si>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</si>
  <si>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</si>
  <si>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</si>
  <si>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</si>
  <si>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</si>
  <si>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</si>
  <si>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</si>
  <si>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</si>
  <si>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</si>
  <si>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</si>
  <si>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</si>
  <si>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</si>
  <si>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</si>
  <si>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</si>
  <si>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</si>
  <si>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</si>
  <si>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</si>
  <si>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</si>
  <si>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</si>
  <si>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</si>
  <si>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</si>
  <si>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</si>
  <si>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</si>
  <si>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</si>
  <si>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</si>
  <si>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</si>
  <si>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</si>
  <si>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</si>
  <si>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</si>
  <si>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</si>
  <si>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</si>
  <si>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</si>
  <si>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</si>
  <si>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</si>
  <si>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</si>
  <si>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</si>
  <si>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</si>
  <si>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</si>
  <si>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</si>
  <si>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</si>
  <si>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</si>
  <si>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</si>
  <si>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</si>
  <si>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</si>
  <si>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</si>
  <si>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</si>
  <si>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</si>
  <si>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</si>
  <si>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</si>
  <si>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</si>
  <si>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</si>
  <si>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</si>
  <si>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</si>
  <si>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</si>
  <si>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</si>
  <si>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</si>
  <si>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</si>
  <si>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</si>
  <si>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</si>
  <si>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</si>
  <si>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</si>
  <si>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</si>
  <si>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</si>
  <si>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</si>
  <si>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</si>
  <si>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</si>
  <si>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</si>
  <si>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</si>
  <si>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</si>
  <si>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</si>
  <si>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</si>
  <si>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</si>
  <si>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</si>
  <si>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</si>
  <si>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</si>
  <si>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</si>
  <si>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</si>
  <si>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</si>
  <si>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</si>
  <si>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</si>
  <si>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</si>
  <si>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</si>
  <si>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</si>
  <si>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</si>
  <si>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</si>
  <si>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</si>
  <si>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</si>
  <si>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</si>
  <si>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</si>
  <si>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</si>
  <si>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</si>
  <si>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</si>
  <si>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</si>
  <si>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</si>
  <si>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</si>
  <si>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</si>
  <si>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</si>
  <si>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</si>
  <si>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</si>
  <si>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</si>
  <si>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</si>
  <si>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</si>
  <si>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</si>
  <si>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</si>
  <si>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</si>
  <si>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</si>
  <si>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</si>
  <si>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</si>
  <si>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</si>
  <si>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</si>
  <si>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</si>
  <si>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</si>
  <si>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</si>
  <si>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</si>
  <si>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</si>
  <si>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</si>
  <si>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</si>
  <si>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</si>
  <si>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</si>
  <si>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</si>
  <si>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</si>
  <si>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</si>
  <si>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</si>
  <si>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</si>
  <si>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</si>
  <si>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</si>
  <si>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</si>
  <si>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</si>
  <si>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</si>
  <si>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</si>
  <si>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</si>
  <si>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</si>
  <si>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</si>
  <si>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</si>
  <si>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</si>
  <si>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</si>
  <si>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</si>
  <si>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</si>
  <si>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</si>
  <si>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</si>
  <si>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</si>
  <si>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</si>
  <si>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</si>
  <si>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</si>
  <si>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</si>
  <si>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</si>
  <si>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</si>
  <si>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</si>
  <si>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</si>
  <si>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</si>
  <si>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</si>
  <si>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</si>
  <si>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</si>
  <si>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</si>
  <si>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</si>
  <si>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</si>
  <si>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</si>
  <si>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</si>
  <si>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</si>
  <si>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</si>
  <si>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</si>
  <si>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</si>
  <si>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</si>
  <si>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</si>
  <si>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</si>
  <si>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</si>
  <si>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</si>
  <si>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</si>
  <si>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</si>
  <si>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</si>
  <si>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</si>
  <si>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</si>
  <si>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</si>
  <si>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</si>
  <si>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</si>
  <si>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</si>
  <si>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</si>
  <si>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</si>
  <si>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</si>
  <si>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</si>
  <si>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</si>
  <si>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</si>
  <si>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</si>
  <si>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</si>
  <si>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</si>
  <si>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</si>
  <si>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</si>
  <si>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</si>
  <si>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</si>
  <si>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</si>
  <si>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</si>
  <si>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</si>
  <si>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</si>
  <si>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</si>
  <si>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</si>
  <si>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</si>
  <si>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</si>
  <si>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</si>
  <si>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</si>
  <si>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</si>
  <si>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</si>
  <si>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</si>
  <si>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</si>
  <si>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</si>
  <si>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</si>
  <si>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</si>
  <si>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</si>
  <si>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</si>
  <si>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</si>
  <si>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</si>
  <si>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</si>
  <si>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</si>
  <si>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</si>
  <si>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</si>
  <si>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</si>
  <si>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</si>
  <si>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</si>
  <si>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</si>
  <si>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</si>
  <si>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</si>
  <si>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</si>
  <si>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</si>
  <si>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</si>
  <si>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</si>
  <si>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</si>
  <si>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</si>
  <si>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</si>
  <si>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</si>
  <si>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</si>
  <si>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</si>
  <si>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</si>
  <si>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</si>
  <si>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</si>
  <si>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</si>
  <si>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</si>
  <si>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</si>
  <si>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</si>
  <si>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</si>
  <si>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</si>
  <si>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</si>
  <si>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</si>
  <si>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</si>
  <si>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</si>
  <si>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</si>
  <si>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</si>
  <si>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</si>
  <si>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</si>
  <si>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</si>
  <si>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</si>
  <si>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</si>
  <si>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</si>
  <si>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</si>
  <si>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</si>
  <si>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</si>
  <si>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</si>
  <si>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</si>
  <si>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</si>
  <si>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</si>
  <si>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</si>
  <si>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</si>
  <si>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</si>
  <si>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</si>
  <si>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</si>
  <si>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</si>
  <si>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</si>
  <si>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</si>
  <si>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</si>
  <si>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</si>
  <si>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</si>
  <si>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</si>
  <si>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</si>
  <si>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</si>
  <si>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</si>
  <si>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</si>
  <si>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</si>
  <si>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</si>
  <si>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</si>
  <si>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</si>
  <si>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</si>
  <si>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</si>
  <si>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</si>
  <si>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</si>
  <si>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</si>
  <si>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</si>
  <si>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</si>
  <si>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</si>
  <si>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</si>
  <si>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</si>
  <si>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</si>
  <si>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</si>
  <si>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</si>
  <si>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</si>
  <si>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</si>
  <si>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</si>
  <si>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</si>
  <si>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</si>
  <si>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</si>
  <si>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</si>
  <si>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</si>
  <si>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</si>
  <si>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</si>
  <si>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</si>
  <si>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</si>
  <si>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</si>
  <si>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</si>
  <si>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</si>
  <si>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</si>
  <si>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</si>
  <si>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</si>
  <si>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</si>
  <si>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</si>
  <si>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</si>
  <si>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</si>
  <si>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</si>
  <si>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</si>
  <si>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</si>
  <si>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</si>
  <si>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</si>
  <si>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</si>
  <si>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</si>
  <si>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</si>
  <si>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</si>
  <si>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</si>
  <si>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</si>
  <si>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</si>
  <si>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</si>
  <si>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</si>
  <si>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</si>
  <si>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</si>
  <si>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</si>
  <si>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</si>
  <si>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</si>
  <si>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</si>
  <si>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</si>
  <si>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</si>
  <si>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</si>
  <si>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</si>
  <si>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</si>
  <si>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</si>
  <si>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</si>
  <si>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</si>
  <si>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</si>
  <si>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</si>
  <si>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</si>
  <si>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</si>
  <si>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</si>
  <si>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</si>
  <si>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</si>
  <si>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</si>
  <si>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</si>
  <si>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</si>
  <si>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</si>
  <si>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</si>
  <si>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</si>
  <si>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</si>
  <si>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</si>
  <si>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</si>
  <si>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</si>
  <si>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</si>
  <si>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</si>
  <si>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</si>
  <si>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</si>
  <si>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</si>
  <si>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</si>
  <si>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</si>
  <si>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</si>
  <si>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</si>
  <si>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</si>
  <si>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</si>
  <si>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</si>
  <si>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</si>
  <si>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</si>
  <si>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</si>
  <si>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</si>
  <si>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</si>
  <si>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</si>
  <si>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</si>
  <si>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</si>
  <si>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</si>
  <si>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</si>
  <si>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</si>
  <si>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</si>
  <si>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</si>
  <si>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</si>
  <si>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</si>
  <si>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</si>
  <si>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</si>
  <si>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</si>
  <si>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</si>
  <si>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</si>
  <si>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</si>
  <si>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</si>
  <si>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</si>
  <si>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</si>
  <si>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</si>
  <si>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</si>
  <si>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</si>
  <si>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</si>
  <si>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</si>
  <si>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</si>
  <si>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</si>
  <si>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</si>
  <si>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</si>
  <si>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</si>
  <si>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</si>
  <si>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</si>
  <si>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</si>
  <si>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</si>
  <si>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</si>
  <si>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</si>
  <si>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</si>
  <si>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</si>
  <si>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</si>
  <si>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</si>
  <si>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</si>
  <si>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</si>
  <si>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</si>
  <si>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</si>
  <si>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</si>
  <si>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</si>
  <si>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</si>
  <si>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</si>
  <si>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</si>
  <si>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</si>
  <si>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</si>
  <si>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</si>
  <si>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</si>
  <si>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</si>
  <si>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</si>
  <si>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</si>
  <si>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</si>
  <si>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</si>
  <si>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</si>
  <si>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</si>
  <si>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</si>
  <si>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</si>
  <si>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</si>
  <si>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</si>
  <si>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</si>
  <si>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</si>
  <si>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</si>
  <si>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</si>
  <si>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</si>
  <si>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</si>
  <si>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</si>
  <si>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</si>
  <si>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</si>
  <si>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</si>
  <si>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</si>
  <si>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</si>
  <si>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</si>
  <si>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</si>
  <si>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</si>
  <si>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</si>
  <si>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</si>
  <si>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</si>
  <si>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</si>
  <si>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</si>
  <si>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</si>
  <si>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</si>
  <si>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</si>
  <si>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</si>
  <si>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</si>
  <si>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</si>
  <si>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</si>
  <si>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</si>
  <si>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</si>
  <si>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</si>
  <si>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</si>
  <si>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</si>
  <si>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</si>
  <si>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</si>
  <si>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</si>
  <si>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</si>
  <si>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</si>
  <si>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</si>
  <si>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</si>
  <si>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</si>
  <si>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</si>
  <si>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</si>
  <si>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</si>
  <si>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</si>
  <si>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</si>
  <si>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</si>
  <si>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</si>
  <si>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</si>
  <si>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</si>
  <si>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</si>
  <si>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</si>
  <si>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</si>
  <si>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</si>
  <si>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</si>
  <si>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</si>
  <si>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</si>
  <si>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</si>
  <si>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</si>
  <si>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</si>
  <si>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</si>
  <si>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</si>
  <si>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</si>
  <si>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</si>
  <si>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</si>
  <si>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</si>
  <si>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</si>
  <si>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</si>
  <si>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</si>
  <si>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</si>
  <si>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</si>
  <si>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</si>
  <si>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</si>
  <si>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</si>
  <si>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</si>
  <si>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</si>
  <si>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</si>
  <si>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</si>
  <si>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</si>
  <si>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</si>
  <si>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</si>
  <si>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</si>
  <si>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</si>
  <si>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</si>
  <si>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</si>
  <si>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</si>
  <si>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</si>
  <si>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</si>
  <si>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</si>
  <si>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</si>
  <si>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</si>
  <si>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</si>
  <si>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</si>
  <si>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</si>
  <si>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</si>
  <si>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</si>
  <si>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</si>
  <si>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</si>
  <si>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</si>
  <si>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</si>
  <si>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</si>
  <si>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</si>
  <si>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</si>
  <si>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</si>
  <si>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</si>
  <si>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</si>
  <si>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</si>
  <si>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</si>
  <si>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</si>
  <si>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</si>
  <si>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</si>
  <si>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</si>
  <si>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</si>
  <si>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</si>
  <si>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</si>
  <si>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</si>
  <si>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</si>
  <si>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</si>
  <si>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</si>
  <si>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</si>
  <si>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</si>
  <si>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</si>
  <si>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</si>
  <si>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</si>
  <si>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</si>
  <si>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</si>
  <si>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</si>
  <si>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</si>
  <si>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</si>
  <si>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</si>
  <si>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</si>
  <si>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</si>
  <si>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</si>
  <si>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</si>
  <si>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</si>
  <si>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</si>
  <si>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</si>
  <si>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</si>
  <si>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</si>
  <si>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</si>
  <si>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</si>
  <si>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</si>
  <si>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</si>
  <si>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</si>
  <si>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</si>
  <si>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</si>
  <si>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</si>
  <si>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</si>
  <si>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</si>
  <si>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</si>
  <si>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</si>
  <si>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</si>
  <si>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</si>
  <si>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</si>
  <si>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</si>
  <si>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</si>
  <si>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</si>
  <si>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</si>
  <si>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</si>
  <si>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</si>
  <si>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</si>
  <si>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</si>
  <si>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</si>
  <si>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</si>
  <si>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</si>
  <si>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</si>
  <si>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</si>
  <si>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</si>
  <si>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</si>
  <si>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</si>
  <si>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</si>
  <si>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</si>
  <si>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</si>
  <si>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</si>
  <si>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</si>
  <si>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</si>
  <si>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</si>
  <si>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</si>
  <si>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</si>
  <si>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</si>
  <si>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</si>
  <si>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</si>
  <si>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</si>
  <si>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</si>
  <si>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</si>
  <si>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</si>
  <si>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</si>
  <si>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</si>
  <si>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</si>
  <si>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</si>
  <si>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</si>
  <si>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</si>
  <si>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</si>
  <si>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</si>
  <si>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</si>
  <si>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</si>
  <si>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</si>
  <si>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</si>
  <si>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</si>
  <si>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</si>
  <si>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</si>
  <si>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</si>
  <si>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</si>
  <si>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</si>
  <si>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</si>
  <si>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</si>
  <si>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</si>
  <si>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</si>
  <si>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</si>
  <si>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</si>
  <si>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</si>
  <si>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</si>
  <si>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</si>
  <si>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</si>
  <si>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</si>
  <si>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</si>
  <si>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</si>
  <si>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</si>
  <si>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</si>
  <si>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</si>
  <si>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</si>
  <si>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</si>
  <si>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</si>
  <si>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</si>
  <si>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</si>
  <si>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</si>
  <si>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</si>
  <si>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</si>
  <si>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</si>
  <si>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</si>
  <si>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</si>
  <si>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</si>
  <si>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</si>
  <si>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</si>
  <si>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</si>
  <si>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</si>
  <si>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</si>
  <si>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</si>
  <si>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</si>
  <si>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</si>
  <si>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</si>
  <si>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</si>
  <si>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</si>
  <si>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</si>
  <si>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</si>
  <si>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</si>
  <si>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</si>
  <si>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</si>
  <si>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</si>
  <si>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</si>
  <si>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</si>
  <si>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</si>
  <si>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</si>
  <si>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</si>
  <si>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</si>
  <si>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</si>
  <si>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</si>
  <si>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</si>
  <si>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</si>
  <si>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</si>
  <si>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</si>
  <si>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</si>
  <si>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</si>
  <si>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</si>
  <si>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</si>
  <si>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</si>
  <si>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</si>
  <si>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</si>
  <si>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</si>
  <si>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</si>
  <si>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</si>
  <si>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</si>
  <si>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</si>
  <si>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</si>
  <si>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</si>
  <si>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</si>
  <si>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</si>
  <si>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</si>
  <si>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</si>
  <si>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</si>
  <si>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</si>
  <si>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</si>
  <si>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</si>
  <si>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</si>
  <si>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</si>
  <si>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</si>
  <si>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</si>
  <si>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</si>
  <si>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</si>
  <si>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</si>
  <si>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</si>
  <si>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</si>
  <si>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</si>
  <si>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</si>
  <si>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</si>
  <si>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</si>
  <si>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</si>
  <si>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</si>
  <si>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</si>
  <si>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</si>
  <si>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</si>
  <si>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</si>
  <si>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</si>
  <si>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</si>
  <si>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</si>
  <si>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</si>
  <si>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</si>
  <si>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</si>
  <si>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</si>
  <si>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</si>
  <si>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</si>
  <si>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</si>
  <si>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</si>
  <si>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</si>
  <si>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</si>
  <si>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</si>
  <si>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</si>
  <si>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</si>
  <si>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</si>
  <si>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</si>
  <si>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</si>
  <si>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</si>
  <si>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</si>
  <si>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</si>
  <si>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</si>
  <si>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</si>
  <si>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</si>
  <si>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</si>
  <si>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</si>
  <si>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</si>
  <si>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</si>
  <si>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</si>
  <si>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</si>
  <si>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</si>
  <si>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</si>
  <si>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</si>
  <si>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</si>
  <si>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</si>
  <si>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</si>
  <si>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</si>
  <si>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</si>
  <si>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</si>
  <si>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</si>
  <si>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</si>
  <si>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</si>
  <si>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</si>
  <si>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</si>
  <si>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</si>
  <si>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</si>
  <si>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</si>
  <si>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</si>
  <si>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</si>
  <si>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</si>
  <si>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</si>
  <si>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</si>
  <si>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</si>
  <si>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</si>
  <si>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</si>
  <si>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</si>
  <si>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</si>
  <si>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</si>
  <si>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</si>
  <si>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</si>
  <si>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</si>
  <si>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</si>
  <si>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</si>
  <si>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</si>
  <si>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</si>
  <si>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</si>
  <si>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</si>
  <si>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</si>
  <si>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</si>
  <si>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</si>
  <si>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</si>
  <si>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</si>
  <si>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</si>
  <si>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</si>
  <si>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</si>
  <si>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</si>
  <si>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</si>
  <si>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</si>
  <si>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</si>
  <si>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</si>
  <si>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</si>
  <si>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</si>
  <si>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</si>
  <si>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</si>
  <si>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</si>
  <si>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</si>
  <si>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</si>
  <si>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</si>
  <si>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</si>
  <si>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</si>
  <si>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</si>
  <si>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</si>
  <si>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</si>
  <si>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</si>
  <si>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</si>
  <si>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</si>
  <si>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</si>
  <si>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</si>
  <si>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</si>
  <si>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</si>
  <si>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</si>
  <si>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</si>
  <si>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</si>
  <si>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</si>
  <si>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</si>
  <si>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</si>
  <si>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</si>
  <si>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</si>
  <si>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</si>
  <si>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</si>
  <si>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</si>
  <si>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</si>
  <si>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</si>
  <si>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</si>
  <si>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</si>
  <si>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</si>
  <si>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</si>
  <si>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</si>
  <si>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</si>
  <si>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</si>
  <si>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</si>
  <si>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</si>
  <si>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</si>
  <si>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</si>
  <si>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</si>
  <si>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</si>
  <si>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</si>
  <si>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</si>
  <si>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</si>
  <si>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</si>
  <si>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</si>
  <si>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</si>
  <si>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</si>
  <si>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</si>
  <si>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</si>
  <si>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</si>
  <si>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</si>
  <si>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</si>
  <si>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</si>
  <si>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</si>
  <si>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</si>
  <si>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</si>
  <si>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</si>
  <si>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</si>
  <si>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</si>
  <si>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</si>
  <si>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</si>
  <si>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</si>
  <si>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</si>
  <si>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</si>
  <si>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</si>
  <si>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</si>
  <si>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</si>
  <si>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</si>
  <si>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</si>
  <si>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</si>
  <si>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</si>
  <si>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</si>
  <si>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</si>
  <si>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</si>
  <si>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</si>
  <si>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</si>
  <si>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</si>
  <si>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</si>
  <si>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</si>
  <si>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</si>
  <si>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</si>
  <si>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</si>
  <si>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</si>
  <si>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</si>
  <si>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</si>
  <si>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</si>
  <si>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</si>
  <si>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</si>
  <si>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</si>
  <si>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</si>
  <si>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</si>
  <si>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</si>
  <si>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</si>
  <si>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</si>
  <si>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</si>
  <si>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</si>
  <si>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</si>
  <si>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</si>
  <si>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</si>
  <si>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</si>
  <si>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</si>
  <si>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</si>
  <si>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</si>
  <si>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</si>
  <si>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</si>
  <si>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</si>
  <si>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</si>
  <si>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</si>
  <si>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</si>
  <si>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</si>
  <si>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</si>
  <si>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</si>
  <si>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</si>
  <si>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</si>
  <si>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</si>
  <si>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</si>
  <si>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</si>
  <si>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</si>
  <si>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</si>
  <si>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</si>
  <si>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</si>
  <si>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</si>
  <si>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</si>
  <si>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</si>
  <si>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</si>
  <si>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</si>
  <si>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</si>
  <si>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</si>
  <si>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</si>
  <si>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</si>
  <si>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</si>
  <si>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</si>
  <si>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</si>
  <si>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</si>
  <si>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</si>
  <si>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</si>
  <si>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</si>
  <si>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</si>
  <si>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</si>
  <si>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</si>
  <si>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</si>
  <si>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</si>
  <si>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</si>
  <si>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</si>
  <si>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</si>
  <si>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</si>
  <si>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</si>
  <si>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</si>
  <si>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</si>
  <si>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</si>
  <si>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</si>
  <si>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</si>
  <si>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</si>
  <si>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</si>
  <si>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</si>
  <si>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</si>
  <si>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</si>
  <si>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</si>
  <si>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</si>
  <si>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</si>
  <si>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</si>
  <si>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</si>
  <si>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</si>
  <si>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</si>
  <si>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</si>
  <si>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</si>
  <si>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</si>
  <si>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</si>
  <si>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</si>
  <si>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</si>
  <si>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</si>
  <si>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</si>
  <si>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</si>
  <si>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</si>
  <si>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</si>
  <si>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</si>
  <si>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</si>
  <si>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</si>
  <si>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</si>
  <si>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</si>
  <si>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</si>
  <si>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</si>
  <si>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</si>
  <si>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</si>
  <si>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</si>
  <si>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</si>
  <si>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</si>
  <si>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</si>
  <si>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</si>
  <si>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</si>
  <si>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</si>
  <si>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</si>
  <si>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</si>
  <si>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</si>
  <si>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</si>
  <si>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</si>
  <si>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</si>
  <si>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</si>
  <si>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</si>
  <si>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</si>
  <si>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</si>
  <si>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</si>
  <si>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</si>
  <si>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</si>
  <si>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</si>
  <si>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</si>
  <si>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</si>
  <si>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</si>
  <si>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</si>
  <si>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</si>
  <si>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</si>
  <si>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</si>
  <si>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</si>
  <si>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</si>
  <si>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</si>
  <si>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</si>
  <si>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</si>
  <si>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</si>
  <si>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</si>
  <si>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</si>
  <si>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</si>
  <si>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</si>
  <si>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</si>
  <si>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</si>
  <si>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</si>
  <si>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</si>
  <si>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</si>
  <si>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</si>
  <si>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</si>
  <si>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</si>
  <si>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</si>
  <si>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</si>
  <si>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</si>
  <si>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</si>
  <si>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</si>
  <si>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</si>
  <si>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</si>
  <si>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</si>
  <si>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</si>
  <si>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</si>
  <si>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</si>
  <si>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</si>
  <si>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</si>
  <si>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</si>
  <si>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</si>
  <si>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</si>
  <si>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</si>
  <si>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</si>
  <si>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</si>
  <si>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</si>
  <si>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</si>
  <si>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</si>
  <si>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</si>
  <si>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</si>
  <si>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</si>
  <si>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</si>
  <si>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</si>
  <si>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</si>
  <si>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</si>
  <si>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</si>
  <si>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</si>
  <si>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</si>
  <si>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</si>
  <si>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</si>
  <si>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</si>
  <si>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</si>
  <si>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</si>
  <si>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</si>
  <si>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</si>
  <si>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</si>
  <si>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</si>
  <si>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</si>
  <si>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</si>
  <si>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</si>
  <si>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</si>
  <si>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</si>
  <si>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</si>
  <si>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</si>
  <si>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</si>
  <si>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</si>
  <si>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</si>
  <si>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</si>
  <si>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</si>
  <si>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</si>
  <si>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</si>
  <si>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</si>
  <si>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</si>
  <si>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</si>
  <si>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</si>
  <si>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</si>
  <si>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</si>
  <si>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</si>
  <si>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</si>
  <si>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</si>
  <si>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</si>
  <si>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</si>
  <si>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</si>
  <si>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</si>
  <si>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</si>
  <si>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</si>
  <si>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</si>
  <si>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</si>
  <si>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</si>
  <si>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</si>
  <si>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</si>
  <si>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</si>
  <si>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</si>
  <si>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</si>
  <si>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</si>
  <si>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</si>
  <si>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</si>
  <si>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</si>
  <si>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</si>
  <si>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</si>
  <si>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</si>
  <si>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</si>
  <si>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</si>
  <si>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</si>
  <si>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</si>
  <si>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</si>
  <si>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</si>
  <si>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</si>
  <si>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</si>
  <si>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</si>
  <si>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</si>
  <si>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</si>
  <si>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</si>
  <si>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</si>
  <si>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</si>
  <si>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</si>
  <si>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</si>
  <si>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</si>
  <si>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</si>
  <si>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</si>
  <si>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</si>
  <si>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</si>
  <si>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</si>
  <si>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</si>
  <si>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</si>
  <si>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</si>
  <si>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</si>
  <si>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</si>
  <si>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</si>
  <si>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</si>
  <si>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</si>
  <si>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</si>
  <si>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</si>
  <si>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</si>
  <si>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</si>
  <si>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</si>
  <si>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</si>
  <si>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</si>
  <si>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</si>
  <si>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</si>
  <si>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</si>
  <si>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</si>
  <si>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</si>
  <si>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</si>
  <si>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</si>
  <si>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</si>
  <si>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</si>
  <si>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</si>
  <si>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</si>
  <si>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</si>
  <si>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</si>
  <si>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</si>
  <si>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</si>
  <si>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</si>
  <si>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</si>
  <si>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</si>
  <si>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</si>
  <si>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</si>
  <si>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</si>
  <si>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</si>
  <si>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</si>
  <si>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</si>
  <si>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</si>
  <si>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</si>
  <si>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</si>
  <si>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</si>
  <si>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</si>
  <si>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</si>
  <si>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</si>
  <si>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</si>
  <si>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</si>
  <si>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</si>
  <si>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</si>
  <si>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</si>
  <si>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</si>
  <si>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</si>
  <si>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</si>
  <si>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</si>
  <si>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</si>
  <si>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</si>
  <si>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</si>
  <si>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</si>
  <si>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</si>
  <si>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</si>
  <si>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</si>
  <si>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</si>
  <si>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</si>
  <si>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</si>
  <si>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</si>
  <si>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</si>
  <si>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</si>
  <si>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</si>
  <si>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</si>
  <si>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</si>
  <si>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</si>
  <si>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</si>
  <si>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</si>
  <si>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</si>
  <si>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</si>
  <si>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</si>
  <si>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</si>
  <si>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</si>
  <si>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</si>
  <si>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</si>
  <si>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</si>
  <si>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</si>
  <si>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</si>
  <si>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</si>
  <si>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</si>
  <si>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</si>
  <si>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</si>
  <si>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</si>
  <si>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</si>
  <si>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</si>
  <si>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</si>
  <si>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</si>
  <si>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</si>
  <si>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</si>
  <si>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</si>
  <si>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</si>
  <si>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</si>
  <si>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</si>
  <si>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</si>
  <si>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</si>
  <si>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</si>
  <si>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</si>
  <si>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</si>
  <si>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</si>
  <si>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</si>
  <si>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</si>
  <si>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</si>
  <si>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</si>
  <si>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</si>
  <si>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</si>
  <si>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</si>
  <si>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</si>
  <si>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</si>
  <si>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</si>
  <si>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</si>
  <si>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</si>
  <si>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</si>
  <si>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</si>
  <si>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</si>
  <si>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</si>
  <si>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</si>
  <si>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</si>
  <si>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</si>
  <si>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</si>
  <si>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</si>
  <si>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</si>
  <si>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</si>
  <si>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</si>
  <si>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</si>
  <si>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</si>
  <si>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</si>
  <si>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</si>
  <si>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</si>
  <si>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</si>
  <si>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</si>
  <si>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</si>
  <si>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</si>
  <si>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</si>
  <si>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</si>
  <si>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</si>
  <si>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</si>
  <si>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</si>
  <si>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</si>
  <si>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</si>
  <si>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</si>
  <si>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</si>
  <si>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</si>
  <si>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</si>
  <si>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</si>
  <si>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</si>
  <si>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</si>
  <si>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</si>
  <si>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</si>
  <si>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</si>
  <si>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</si>
  <si>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</si>
  <si>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</si>
  <si>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</si>
  <si>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</si>
  <si>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</si>
  <si>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</si>
  <si>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</si>
  <si>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</si>
  <si>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</si>
  <si>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</si>
  <si>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</si>
  <si>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</si>
  <si>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</si>
  <si>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</si>
  <si>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</si>
  <si>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</si>
  <si>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</si>
  <si>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</si>
  <si>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</si>
  <si>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</si>
  <si>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</si>
  <si>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</si>
  <si>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</si>
  <si>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</si>
  <si>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</si>
  <si>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</si>
  <si>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</si>
  <si>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</si>
  <si>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</si>
  <si>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</si>
  <si>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</si>
  <si>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</si>
  <si>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</si>
  <si>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</si>
  <si>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</si>
  <si>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</si>
  <si>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</si>
  <si>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</si>
  <si>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</si>
  <si>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</si>
  <si>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</si>
  <si>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</si>
  <si>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</si>
  <si>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</si>
  <si>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</si>
  <si>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</si>
  <si>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</si>
  <si>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</si>
  <si>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</si>
  <si>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</si>
  <si>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</si>
  <si>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</si>
  <si>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</si>
  <si>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</si>
  <si>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</si>
  <si>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</si>
  <si>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</si>
  <si>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</si>
  <si>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</si>
  <si>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</si>
  <si>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</si>
  <si>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</si>
  <si>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</si>
  <si>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</si>
  <si>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</si>
  <si>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</si>
  <si>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</si>
  <si>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</si>
  <si>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</si>
  <si>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</si>
  <si>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</si>
  <si>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</si>
  <si>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</si>
  <si>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</si>
  <si>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</si>
  <si>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</si>
  <si>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</si>
  <si>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</si>
  <si>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</si>
  <si>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</si>
  <si>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</si>
  <si>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</si>
  <si>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</si>
  <si>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</si>
  <si>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</si>
  <si>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</si>
  <si>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</si>
  <si>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</si>
  <si>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</si>
  <si>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</si>
  <si>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</si>
  <si>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</si>
  <si>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</si>
  <si>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</si>
  <si>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</si>
  <si>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</si>
  <si>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</si>
  <si>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</si>
  <si>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</si>
  <si>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</si>
  <si>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</si>
  <si>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</si>
  <si>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</si>
  <si>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</si>
  <si>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</si>
  <si>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</si>
  <si>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</si>
  <si>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</si>
  <si>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</si>
  <si>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</si>
  <si>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</si>
  <si>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</si>
  <si>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</si>
  <si>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</si>
  <si>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</si>
  <si>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</si>
  <si>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</si>
  <si>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</si>
  <si>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</si>
  <si>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</si>
  <si>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</si>
  <si>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</si>
  <si>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</si>
  <si>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</si>
  <si>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</si>
  <si>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</si>
  <si>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</si>
  <si>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</si>
  <si>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</si>
  <si>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</si>
  <si>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</si>
  <si>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</si>
  <si>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</si>
  <si>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</si>
  <si>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</si>
  <si>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</si>
  <si>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</si>
  <si>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</si>
  <si>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</si>
  <si>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</si>
  <si>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</si>
  <si>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</si>
  <si>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</si>
  <si>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</si>
  <si>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</si>
  <si>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</si>
  <si>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</si>
  <si>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</si>
  <si>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</si>
  <si>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</si>
  <si>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</si>
  <si>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</si>
  <si>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</si>
  <si>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</si>
  <si>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</si>
  <si>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</si>
  <si>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</si>
  <si>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</si>
  <si>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</si>
  <si>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</si>
  <si>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</si>
  <si>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</si>
  <si>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</si>
  <si>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</si>
  <si>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</si>
  <si>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</si>
  <si>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</si>
  <si>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</si>
  <si>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</si>
  <si>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</si>
  <si>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</si>
  <si>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</si>
  <si>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</si>
  <si>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</si>
  <si>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</si>
  <si>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</si>
  <si>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</si>
  <si>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</si>
  <si>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</si>
  <si>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</si>
  <si>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</si>
  <si>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</si>
  <si>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</si>
  <si>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</si>
  <si>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</si>
  <si>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</si>
  <si>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</si>
  <si>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</si>
  <si>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</si>
  <si>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</si>
  <si>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</si>
  <si>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</si>
  <si>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</si>
  <si>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</si>
  <si>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</si>
  <si>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</si>
  <si>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</si>
  <si>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</si>
  <si>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</si>
  <si>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</si>
  <si>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</si>
  <si>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</si>
  <si>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</si>
  <si>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</si>
  <si>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</si>
  <si>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</si>
  <si>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</si>
  <si>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</si>
  <si>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</si>
  <si>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</si>
  <si>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</si>
  <si>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</si>
  <si>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</si>
  <si>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</si>
  <si>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</si>
  <si>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</si>
  <si>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</si>
  <si>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</si>
  <si>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</si>
  <si>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</si>
  <si>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</si>
  <si>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</si>
  <si>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</si>
  <si>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</si>
  <si>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</si>
  <si>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</si>
  <si>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</si>
  <si>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</si>
  <si>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</si>
  <si>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</si>
  <si>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</si>
  <si>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</si>
  <si>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</si>
  <si>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</si>
  <si>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</si>
  <si>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</si>
  <si>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</si>
  <si>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</si>
  <si>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</si>
  <si>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</si>
  <si>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</si>
  <si>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</si>
  <si>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</si>
  <si>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</si>
  <si>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</si>
  <si>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</si>
  <si>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</si>
  <si>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</si>
  <si>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</si>
  <si>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</si>
  <si>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</si>
  <si>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</si>
  <si>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</si>
  <si>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</si>
  <si>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</si>
  <si>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</si>
  <si>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</si>
  <si>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</si>
  <si>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</si>
  <si>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</si>
  <si>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</si>
  <si>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</si>
  <si>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</si>
  <si>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</si>
  <si>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</si>
  <si>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</si>
  <si>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</si>
  <si>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</si>
  <si>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</si>
  <si>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</si>
  <si>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</si>
  <si>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</si>
  <si>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</si>
  <si>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</si>
  <si>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</si>
  <si>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</si>
  <si>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</si>
  <si>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</si>
  <si>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</si>
  <si>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</si>
  <si>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</si>
  <si>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</si>
  <si>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</si>
  <si>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</si>
  <si>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</si>
  <si>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</si>
  <si>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</si>
  <si>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</si>
  <si>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</si>
  <si>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</si>
  <si>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</si>
  <si>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</si>
  <si>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</si>
  <si>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</si>
  <si>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</si>
  <si>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</si>
  <si>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</si>
  <si>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</si>
  <si>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</si>
  <si>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</si>
  <si>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</si>
  <si>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</si>
  <si>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</si>
  <si>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</si>
  <si>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</si>
  <si>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</si>
  <si>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</si>
  <si>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</si>
  <si>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</si>
  <si>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</si>
  <si>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</si>
  <si>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</si>
  <si>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</si>
  <si>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</si>
  <si>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</si>
  <si>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</si>
  <si>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</si>
  <si>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</si>
  <si>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</si>
  <si>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</si>
  <si>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</si>
  <si>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</si>
  <si>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</si>
  <si>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</si>
  <si>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</si>
  <si>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</si>
  <si>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</si>
  <si>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</si>
  <si>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</si>
  <si>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</si>
  <si>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</si>
  <si>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</si>
  <si>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</si>
  <si>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</si>
  <si>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</si>
  <si>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</si>
  <si>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</si>
  <si>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</si>
  <si>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</si>
  <si>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</si>
  <si>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</si>
  <si>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</si>
  <si>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</si>
  <si>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</si>
  <si>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</si>
  <si>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</si>
  <si>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</si>
  <si>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</si>
  <si>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</si>
  <si>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</si>
  <si>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</si>
  <si>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</si>
  <si>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</si>
  <si>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</si>
  <si>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</si>
  <si>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</si>
  <si>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</si>
  <si>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</si>
  <si>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</si>
  <si>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</si>
  <si>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</si>
  <si>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</si>
  <si>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</si>
  <si>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</si>
  <si>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</si>
  <si>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</si>
  <si>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</si>
  <si>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</si>
  <si>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</si>
  <si>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</si>
  <si>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</si>
  <si>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</si>
  <si>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</si>
  <si>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</si>
  <si>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</si>
  <si>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</si>
  <si>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</si>
  <si>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</si>
  <si>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</si>
  <si>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</si>
  <si>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</si>
  <si>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</si>
  <si>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</si>
  <si>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</si>
  <si>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</si>
  <si>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</si>
  <si>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</si>
  <si>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</si>
  <si>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</si>
  <si>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</si>
  <si>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</si>
  <si>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</si>
  <si>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</si>
  <si>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</si>
  <si>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</si>
  <si>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</si>
  <si>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</si>
  <si>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</si>
  <si>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</si>
  <si>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</si>
  <si>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</si>
  <si>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</si>
  <si>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</si>
  <si>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</si>
  <si>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</si>
  <si>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</si>
  <si>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</si>
  <si>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</si>
  <si>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</si>
  <si>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</si>
  <si>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</si>
  <si>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</si>
  <si>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</si>
  <si>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</si>
  <si>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</si>
  <si>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</si>
  <si>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</si>
  <si>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</si>
  <si>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</si>
  <si>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</si>
  <si>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</si>
  <si>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</si>
  <si>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</si>
  <si>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</si>
  <si>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</si>
  <si>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</si>
  <si>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</si>
  <si>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</si>
  <si>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</si>
  <si>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</si>
  <si>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</si>
  <si>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</si>
  <si>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</si>
  <si>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</si>
  <si>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</si>
  <si>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</si>
  <si>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</si>
  <si>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</si>
  <si>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</si>
  <si>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</si>
  <si>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</si>
  <si>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</si>
  <si>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</si>
  <si>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</si>
  <si>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</si>
  <si>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</si>
  <si>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</si>
  <si>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</si>
  <si>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</si>
  <si>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</si>
  <si>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</si>
  <si>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</si>
  <si>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</si>
  <si>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</si>
  <si>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</si>
  <si>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</si>
  <si>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</si>
  <si>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</si>
  <si>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</si>
  <si>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</si>
  <si>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</si>
  <si>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</si>
  <si>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</si>
  <si>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</si>
  <si>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</si>
  <si>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</si>
  <si>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</si>
  <si>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</si>
  <si>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</si>
  <si>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</si>
  <si>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</si>
  <si>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</si>
  <si>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</si>
  <si>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</si>
  <si>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</si>
  <si>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</si>
  <si>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</si>
  <si>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</si>
  <si>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</si>
  <si>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</si>
  <si>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</si>
  <si>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</si>
  <si>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</si>
  <si>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</si>
  <si>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</si>
  <si>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</si>
  <si>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</si>
  <si>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</si>
  <si>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</si>
  <si>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</si>
  <si>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</si>
  <si>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</si>
  <si>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</si>
  <si>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</si>
  <si>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</si>
  <si>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</si>
  <si>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</si>
  <si>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</si>
  <si>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</si>
  <si>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</si>
  <si>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</si>
  <si>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</si>
  <si>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</si>
  <si>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</si>
  <si>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</si>
  <si>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</si>
  <si>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</si>
  <si>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</si>
  <si>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</si>
  <si>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</si>
  <si>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</si>
  <si>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</si>
  <si>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</si>
  <si>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</si>
  <si>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</si>
  <si>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</si>
  <si>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</si>
  <si>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</si>
  <si>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</si>
  <si>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</si>
  <si>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</si>
  <si>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</si>
  <si>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</si>
  <si>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</si>
  <si>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</si>
  <si>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</si>
  <si>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</si>
  <si>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</si>
  <si>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</si>
  <si>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</si>
  <si>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</si>
  <si>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</si>
  <si>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</si>
  <si>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</si>
  <si>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</si>
  <si>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</si>
  <si>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</si>
  <si>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</si>
  <si>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</si>
  <si>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</si>
  <si>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</si>
  <si>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</si>
  <si>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</si>
  <si>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</si>
  <si>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</si>
  <si>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</si>
  <si>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</si>
  <si>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</si>
  <si>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</si>
  <si>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</si>
  <si>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</si>
  <si>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</si>
  <si>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</si>
  <si>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</si>
  <si>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</si>
  <si>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</si>
  <si>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</si>
  <si>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</si>
  <si>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</si>
  <si>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</si>
  <si>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</si>
  <si>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</si>
  <si>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</si>
  <si>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</si>
  <si>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</si>
  <si>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</si>
  <si>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</si>
  <si>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</si>
  <si>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</si>
  <si>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</si>
  <si>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</si>
  <si>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</si>
  <si>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</si>
  <si>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</si>
  <si>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</si>
  <si>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</si>
  <si>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</si>
  <si>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</si>
  <si>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</si>
  <si>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</si>
  <si>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</si>
  <si>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</si>
  <si>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</si>
  <si>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</si>
  <si>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</si>
  <si>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</si>
  <si>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</si>
  <si>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</si>
  <si>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</si>
  <si>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</si>
  <si>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</si>
  <si>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</si>
  <si>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</si>
  <si>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</si>
  <si>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</si>
  <si>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</si>
  <si>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</si>
  <si>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</si>
  <si>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</si>
  <si>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</si>
  <si>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</si>
  <si>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</si>
  <si>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</si>
  <si>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</si>
  <si>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</si>
  <si>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</si>
  <si>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</si>
  <si>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</si>
  <si>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</si>
  <si>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</si>
  <si>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</si>
  <si>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</si>
  <si>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</si>
  <si>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</si>
  <si>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</si>
  <si>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</si>
  <si>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</si>
  <si>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</si>
  <si>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</si>
  <si>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</si>
  <si>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</si>
  <si>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</si>
  <si>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</si>
  <si>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</si>
  <si>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</si>
  <si>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</si>
  <si>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</si>
  <si>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</si>
  <si>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</si>
  <si>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</si>
  <si>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</si>
  <si>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</si>
  <si>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</si>
  <si>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</si>
  <si>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</si>
  <si>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</si>
  <si>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</si>
  <si>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</si>
  <si>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</si>
  <si>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</si>
  <si>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</si>
  <si>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</si>
  <si>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</si>
  <si>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</si>
  <si>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</si>
  <si>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</si>
  <si>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</si>
  <si>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</si>
  <si>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</si>
  <si>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</si>
  <si>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</si>
  <si>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</si>
  <si>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</si>
  <si>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</si>
  <si>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</si>
  <si>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</si>
  <si>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</si>
  <si>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</si>
  <si>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</si>
  <si>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</si>
  <si>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</si>
  <si>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</si>
  <si>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</si>
  <si>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</si>
  <si>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</si>
  <si>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</si>
  <si>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</si>
  <si>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</si>
  <si>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</si>
  <si>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</si>
  <si>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</si>
  <si>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</si>
  <si>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</si>
  <si>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</si>
  <si>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</si>
  <si>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</si>
  <si>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</si>
  <si>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</si>
  <si>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</si>
  <si>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</si>
  <si>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</si>
  <si>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</si>
  <si>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</si>
  <si>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</si>
  <si>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</si>
  <si>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</si>
  <si>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</si>
  <si>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</si>
  <si>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</si>
  <si>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</si>
  <si>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</si>
  <si>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</si>
  <si>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</si>
  <si>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</si>
  <si>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</si>
  <si>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</si>
  <si>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</si>
  <si>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</si>
  <si>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</si>
  <si>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</si>
  <si>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</si>
  <si>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</si>
  <si>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</si>
  <si>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</si>
  <si>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</si>
  <si>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</si>
  <si>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</si>
  <si>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</si>
  <si>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</si>
  <si>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</si>
  <si>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</si>
  <si>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</si>
  <si>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</si>
  <si>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</si>
  <si>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</si>
  <si>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</si>
  <si>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</si>
  <si>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</si>
  <si>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</si>
  <si>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</si>
  <si>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</si>
  <si>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</si>
  <si>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</si>
  <si>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</si>
  <si>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</si>
  <si>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</si>
  <si>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</si>
  <si>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</si>
  <si>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</si>
  <si>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</si>
  <si>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</si>
  <si>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</si>
  <si>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</si>
  <si>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</si>
  <si>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</si>
  <si>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</si>
  <si>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</si>
  <si>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</si>
  <si>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</si>
  <si>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</si>
  <si>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</si>
  <si>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</si>
  <si>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</si>
  <si>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</si>
  <si>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</si>
  <si>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</si>
  <si>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</si>
  <si>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</si>
  <si>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</si>
  <si>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</si>
  <si>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</si>
  <si>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</si>
  <si>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</si>
  <si>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</si>
  <si>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</si>
  <si>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</si>
  <si>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</si>
  <si>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</si>
  <si>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</si>
  <si>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</si>
  <si>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</si>
  <si>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</si>
  <si>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</si>
  <si>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</si>
  <si>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</si>
  <si>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</si>
  <si>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</si>
  <si>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</si>
  <si>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</si>
  <si>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</si>
  <si>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</si>
  <si>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</si>
  <si>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</si>
  <si>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</si>
  <si>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</si>
  <si>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</si>
  <si>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</si>
  <si>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</si>
  <si>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</si>
  <si>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</si>
  <si>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</si>
  <si>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</si>
  <si>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</si>
  <si>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</si>
  <si>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</si>
  <si>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</si>
  <si>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</si>
  <si>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</si>
  <si>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</si>
  <si>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</si>
  <si>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</si>
  <si>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</si>
  <si>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</si>
  <si>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</si>
  <si>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</si>
  <si>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</si>
  <si>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</si>
  <si>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</si>
  <si>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</si>
  <si>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</si>
  <si>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</si>
  <si>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</si>
  <si>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</si>
  <si>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</si>
  <si>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</si>
  <si>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</si>
  <si>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</si>
  <si>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</si>
  <si>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</si>
  <si>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</si>
  <si>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</si>
  <si>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</si>
  <si>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</si>
  <si>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</si>
  <si>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</si>
  <si>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</si>
  <si>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</si>
  <si>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</si>
  <si>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</si>
  <si>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</si>
  <si>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</si>
  <si>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</si>
  <si>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</si>
  <si>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</si>
  <si>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</si>
  <si>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</si>
  <si>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</si>
  <si>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</si>
  <si>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</si>
  <si>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</si>
  <si>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</si>
  <si>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</si>
  <si>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</si>
  <si>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</si>
  <si>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</si>
  <si>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</si>
  <si>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</si>
  <si>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</si>
  <si>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</si>
  <si>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</si>
  <si>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</si>
  <si>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</si>
  <si>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</si>
  <si>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</si>
  <si>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</si>
  <si>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</si>
  <si>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</si>
  <si>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</si>
  <si>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</si>
  <si>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</si>
  <si>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</si>
  <si>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</si>
  <si>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</si>
  <si>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</si>
  <si>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</si>
  <si>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</si>
  <si>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</si>
  <si>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</si>
  <si>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</si>
  <si>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</si>
  <si>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</si>
  <si>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</si>
  <si>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</si>
  <si>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</si>
  <si>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</si>
  <si>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</si>
  <si>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</si>
  <si>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</si>
  <si>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</si>
  <si>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</si>
  <si>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</si>
  <si>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</si>
  <si>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</si>
  <si>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</si>
  <si>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</si>
  <si>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</si>
  <si>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</si>
  <si>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</si>
  <si>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</si>
  <si>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</si>
  <si>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</si>
  <si>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</si>
  <si>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</si>
  <si>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</si>
  <si>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</si>
  <si>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</si>
  <si>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</si>
  <si>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</si>
  <si>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</si>
  <si>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</si>
  <si>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</si>
  <si>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</si>
  <si>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</si>
  <si>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</si>
  <si>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</si>
  <si>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</si>
  <si>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</si>
  <si>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</si>
  <si>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</si>
  <si>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</si>
  <si>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</si>
  <si>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</si>
  <si>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</si>
  <si>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</si>
  <si>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</si>
  <si>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</si>
  <si>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</si>
  <si>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</si>
  <si>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</si>
  <si>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</si>
  <si>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</si>
  <si>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</si>
  <si>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</si>
  <si>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</si>
  <si>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</si>
  <si>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</si>
  <si>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</si>
  <si>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</si>
  <si>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</si>
  <si>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</si>
  <si>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</si>
  <si>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</si>
  <si>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</si>
  <si>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</si>
  <si>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</si>
  <si>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</si>
  <si>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</si>
  <si>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</si>
  <si>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</si>
  <si>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</si>
  <si>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</si>
  <si>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</si>
  <si>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</si>
  <si>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</si>
  <si>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</si>
  <si>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</si>
  <si>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</si>
  <si>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</si>
  <si>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</si>
  <si>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</si>
  <si>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</si>
  <si>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</si>
  <si>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</si>
  <si>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</si>
  <si>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</si>
  <si>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</si>
  <si>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</si>
  <si>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</si>
  <si>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</si>
  <si>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</si>
  <si>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</si>
  <si>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</si>
  <si>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</si>
  <si>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</si>
  <si>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</si>
  <si>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</si>
  <si>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</si>
  <si>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</si>
  <si>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</si>
  <si>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</si>
  <si>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</si>
  <si>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</si>
  <si>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</si>
  <si>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</si>
  <si>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</si>
  <si>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</si>
  <si>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</si>
  <si>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</si>
  <si>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</si>
  <si>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</si>
  <si>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</si>
  <si>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</si>
  <si>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</si>
  <si>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</si>
  <si>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</si>
  <si>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</si>
  <si>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</si>
  <si>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</si>
  <si>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</si>
  <si>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</si>
  <si>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</si>
  <si>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</si>
  <si>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</si>
  <si>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</si>
  <si>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</si>
  <si>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</si>
  <si>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</si>
  <si>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</si>
  <si>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</si>
  <si>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</si>
  <si>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</si>
  <si>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</si>
  <si>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</si>
  <si>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</si>
  <si>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</si>
  <si>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</si>
  <si>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</si>
  <si>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</si>
  <si>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</si>
  <si>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</si>
  <si>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</si>
  <si>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</si>
  <si>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</si>
  <si>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</si>
  <si>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</si>
  <si>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</si>
  <si>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</si>
  <si>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</si>
  <si>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</si>
  <si>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</si>
  <si>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</si>
  <si>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</si>
  <si>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</si>
  <si>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</si>
  <si>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</si>
  <si>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</si>
  <si>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</si>
  <si>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</si>
  <si>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</si>
  <si>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</si>
  <si>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</si>
  <si>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</si>
  <si>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</si>
  <si>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</si>
  <si>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</si>
  <si>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</si>
  <si>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</si>
  <si>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</si>
  <si>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</si>
  <si>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</si>
  <si>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</si>
  <si>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</si>
  <si>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</si>
  <si>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</si>
  <si>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</si>
  <si>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</si>
  <si>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</si>
  <si>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</si>
  <si>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</si>
  <si>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</si>
  <si>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</si>
  <si>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</si>
  <si>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</si>
  <si>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</si>
  <si>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</si>
  <si>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</si>
  <si>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</si>
  <si>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</si>
  <si>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</si>
  <si>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</si>
  <si>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</si>
  <si>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</si>
  <si>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</si>
  <si>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</si>
  <si>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</si>
  <si>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</si>
  <si>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</si>
  <si>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</si>
  <si>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</si>
  <si>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</si>
  <si>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</si>
  <si>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</si>
  <si>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</si>
  <si>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</si>
  <si>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</si>
  <si>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</si>
  <si>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</si>
  <si>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</si>
  <si>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</si>
  <si>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</si>
  <si>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</si>
  <si>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</si>
  <si>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</si>
  <si>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</si>
  <si>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</si>
  <si>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</si>
  <si>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</si>
  <si>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</si>
  <si>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</si>
  <si>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</si>
  <si>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</si>
  <si>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</si>
  <si>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</si>
  <si>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</si>
  <si>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</si>
  <si>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</si>
  <si>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</si>
  <si>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</si>
  <si>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</si>
  <si>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</si>
  <si>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</si>
  <si>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</si>
  <si>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</si>
  <si>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</si>
  <si>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</si>
  <si>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</si>
  <si>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</si>
  <si>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</si>
  <si>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</si>
  <si>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</si>
  <si>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</si>
  <si>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</si>
  <si>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</si>
  <si>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</si>
  <si>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</si>
  <si>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</si>
  <si>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</si>
  <si>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</si>
  <si>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</si>
  <si>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</si>
  <si>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</si>
  <si>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</si>
  <si>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</si>
  <si>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</si>
  <si>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</si>
  <si>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</si>
  <si>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</si>
  <si>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</si>
  <si>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</si>
  <si>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</si>
  <si>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</si>
  <si>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</si>
  <si>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</si>
  <si>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</si>
  <si>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</si>
  <si>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</si>
  <si>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</si>
  <si>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</si>
  <si>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</si>
  <si>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</si>
  <si>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</si>
  <si>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</si>
  <si>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</si>
  <si>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</si>
  <si>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</si>
  <si>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</si>
  <si>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</si>
  <si>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</si>
  <si>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</si>
  <si>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</si>
  <si>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</si>
  <si>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</si>
  <si>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</si>
  <si>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</si>
  <si>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</si>
  <si>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</si>
  <si>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</si>
  <si>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</si>
  <si>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</si>
  <si>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</si>
  <si>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</si>
  <si>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</si>
  <si>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</si>
  <si>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</si>
  <si>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</si>
  <si>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</si>
  <si>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</si>
  <si>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</si>
  <si>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</si>
  <si>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</si>
  <si>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</si>
  <si>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</si>
  <si>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</si>
  <si>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</si>
  <si>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</si>
  <si>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</si>
  <si>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</si>
  <si>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</si>
  <si>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</si>
  <si>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</si>
  <si>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</si>
  <si>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</si>
  <si>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</si>
  <si>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</si>
  <si>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</si>
  <si>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</si>
  <si>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</si>
  <si>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</si>
  <si>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</si>
  <si>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</si>
  <si>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</si>
  <si>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</si>
  <si>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</si>
  <si>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</si>
  <si>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</si>
  <si>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</si>
  <si>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</si>
  <si>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</si>
  <si>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</si>
  <si>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</si>
  <si>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</si>
  <si>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</si>
  <si>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</si>
  <si>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</si>
  <si>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</si>
  <si>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</si>
  <si>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</si>
  <si>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</si>
  <si>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</si>
  <si>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</si>
  <si>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</si>
  <si>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</si>
  <si>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</si>
  <si>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</si>
  <si>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</si>
  <si>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</si>
  <si>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</si>
  <si>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</si>
  <si>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</si>
  <si>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</si>
  <si>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</si>
  <si>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</si>
  <si>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</si>
  <si>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</si>
  <si>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</si>
  <si>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</si>
  <si>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</si>
  <si>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</si>
  <si>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</si>
  <si>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</si>
  <si>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</si>
  <si>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</si>
  <si>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</si>
  <si>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</si>
  <si>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</si>
  <si>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</si>
  <si>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</si>
  <si>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</si>
  <si>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</si>
  <si>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</si>
  <si>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</si>
  <si>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</si>
  <si>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</si>
  <si>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</si>
  <si>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</si>
  <si>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</si>
  <si>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</si>
  <si>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</si>
  <si>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</si>
  <si>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</si>
  <si>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</si>
  <si>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</si>
  <si>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</si>
  <si>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</si>
  <si>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</si>
  <si>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</si>
  <si>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</si>
  <si>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</si>
  <si>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</si>
  <si>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</si>
  <si>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</si>
  <si>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</si>
  <si>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</si>
  <si>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</si>
  <si>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</si>
  <si>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</si>
  <si>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</si>
  <si>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</si>
  <si>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</si>
  <si>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</si>
  <si>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</si>
  <si>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</si>
  <si>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</si>
  <si>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</si>
  <si>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</si>
  <si>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</si>
  <si>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</si>
  <si>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</si>
  <si>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</si>
  <si>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</si>
  <si>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</si>
  <si>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</si>
  <si>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</si>
  <si>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</si>
  <si>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</si>
  <si>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</si>
  <si>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</si>
  <si>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</si>
  <si>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</si>
  <si>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</si>
  <si>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</si>
  <si>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</si>
  <si>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</si>
  <si>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</si>
  <si>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</si>
  <si>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</si>
  <si>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</si>
  <si>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</si>
  <si>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</si>
  <si>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</si>
  <si>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</si>
  <si>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</si>
  <si>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</si>
  <si>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</si>
  <si>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</si>
  <si>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</si>
  <si>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</si>
  <si>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</si>
  <si>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</si>
  <si>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</si>
  <si>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</si>
  <si>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</si>
  <si>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</si>
  <si>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</si>
  <si>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</si>
  <si>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</si>
  <si>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</si>
  <si>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</si>
  <si>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</si>
  <si>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</si>
  <si>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</si>
  <si>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</si>
  <si>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</si>
  <si>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</si>
  <si>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</si>
  <si>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</si>
  <si>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</si>
  <si>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</si>
  <si>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</si>
  <si>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</si>
  <si>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</si>
  <si>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</si>
  <si>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</si>
  <si>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</si>
  <si>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</si>
  <si>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</si>
  <si>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</si>
  <si>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</si>
  <si>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</si>
  <si>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</si>
  <si>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</si>
  <si>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</si>
  <si>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</si>
  <si>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</si>
  <si>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</si>
  <si>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</si>
  <si>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</si>
  <si>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</si>
  <si>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</si>
  <si>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</si>
  <si>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</si>
  <si>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</si>
  <si>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</si>
  <si>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</si>
  <si>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</si>
  <si>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</si>
  <si>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</si>
  <si>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</si>
  <si>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</si>
  <si>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</si>
  <si>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</si>
  <si>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</si>
  <si>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</si>
  <si>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</si>
  <si>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</si>
  <si>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</si>
  <si>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</si>
  <si>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</si>
  <si>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</si>
  <si>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</si>
  <si>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</si>
  <si>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</si>
  <si>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</si>
  <si>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</si>
  <si>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</si>
  <si>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</si>
  <si>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</si>
  <si>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</si>
  <si>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</si>
  <si>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</si>
  <si>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</si>
  <si>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</si>
  <si>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</si>
  <si>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</si>
  <si>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</si>
  <si>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</si>
  <si>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</si>
  <si>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</si>
  <si>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</si>
  <si>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</si>
  <si>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</si>
  <si>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</si>
  <si>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</si>
  <si>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</si>
  <si>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</si>
  <si>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</si>
  <si>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</si>
  <si>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</si>
  <si>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</si>
  <si>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</si>
  <si>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</si>
  <si>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</si>
  <si>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</si>
  <si>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</si>
  <si>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</si>
  <si>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</si>
  <si>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</si>
  <si>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</si>
  <si>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</si>
  <si>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</si>
  <si>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</si>
  <si>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</si>
  <si>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</si>
  <si>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</si>
  <si>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</si>
  <si>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</si>
  <si>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</si>
  <si>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</si>
  <si>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</si>
  <si>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</si>
  <si>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</si>
  <si>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</si>
  <si>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</si>
  <si>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</si>
  <si>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</si>
  <si>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</si>
  <si>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</si>
  <si>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</si>
  <si>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</si>
  <si>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</si>
  <si>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</si>
  <si>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</si>
  <si>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</si>
  <si>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</si>
  <si>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</si>
  <si>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</si>
  <si>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</si>
  <si>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</si>
  <si>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</si>
  <si>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</si>
  <si>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</si>
  <si>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</si>
  <si>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</si>
  <si>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</si>
  <si>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</si>
  <si>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</si>
  <si>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</si>
  <si>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</si>
  <si>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</si>
  <si>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</si>
  <si>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</si>
  <si>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</si>
  <si>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</si>
  <si>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</si>
  <si>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</si>
  <si>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</si>
  <si>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</si>
  <si>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</si>
  <si>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</si>
  <si>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</si>
  <si>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</si>
  <si>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</si>
  <si>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</si>
  <si>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</si>
  <si>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</si>
  <si>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</si>
  <si>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</si>
  <si>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</si>
  <si>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</si>
  <si>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</si>
  <si>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</si>
  <si>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</si>
  <si>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</si>
  <si>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</si>
  <si>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</si>
  <si>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</si>
  <si>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</si>
  <si>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</si>
  <si>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</si>
  <si>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</si>
  <si>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</si>
  <si>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</si>
  <si>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</si>
  <si>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</si>
  <si>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</si>
  <si>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</si>
  <si>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</si>
  <si>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</si>
  <si>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</si>
  <si>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</si>
  <si>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</si>
  <si>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</si>
  <si>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</si>
  <si>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</si>
  <si>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</si>
  <si>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</si>
  <si>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</si>
  <si>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</si>
  <si>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</si>
  <si>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</si>
  <si>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</si>
  <si>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</si>
  <si>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</si>
  <si>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</si>
  <si>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</si>
  <si>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</si>
  <si>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</si>
  <si>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</si>
  <si>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</si>
  <si>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</si>
  <si>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</si>
  <si>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</si>
  <si>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</si>
  <si>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</si>
  <si>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</si>
  <si>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</si>
  <si>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</si>
  <si>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</si>
  <si>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</si>
  <si>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</si>
  <si>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</si>
  <si>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</si>
  <si>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</si>
  <si>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</si>
  <si>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</si>
  <si>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</si>
  <si>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</si>
  <si>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</si>
  <si>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</si>
  <si>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</si>
  <si>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</si>
  <si>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</si>
  <si>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</si>
  <si>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</si>
  <si>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</si>
  <si>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</si>
  <si>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</si>
  <si>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</si>
  <si>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</si>
  <si>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</si>
  <si>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</si>
  <si>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</si>
  <si>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</si>
  <si>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</si>
  <si>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</si>
  <si>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</si>
  <si>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</si>
  <si>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</si>
  <si>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</si>
  <si>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</si>
  <si>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</si>
  <si>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</si>
  <si>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</si>
  <si>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</si>
  <si>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</si>
  <si>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</si>
  <si>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</si>
  <si>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</si>
  <si>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</si>
  <si>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</si>
  <si>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</si>
  <si>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</si>
  <si>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</si>
  <si>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</si>
  <si>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</si>
  <si>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</si>
  <si>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</si>
  <si>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</si>
  <si>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</si>
  <si>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</si>
  <si>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</si>
  <si>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</si>
  <si>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</si>
  <si>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</si>
  <si>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</si>
  <si>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</si>
  <si>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</si>
  <si>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</si>
  <si>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</si>
  <si>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</si>
  <si>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</si>
  <si>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</si>
  <si>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</si>
  <si>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</si>
  <si>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</si>
  <si>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</si>
  <si>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</si>
  <si>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</si>
  <si>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</si>
  <si>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</si>
  <si>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</si>
  <si>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</si>
  <si>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</si>
  <si>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</si>
  <si>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</si>
  <si>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</si>
  <si>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</si>
  <si>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</si>
  <si>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</si>
  <si>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</si>
  <si>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</si>
  <si>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</si>
  <si>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</si>
  <si>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</si>
  <si>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</si>
  <si>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</si>
  <si>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</si>
  <si>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</si>
  <si>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</si>
  <si>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</si>
  <si>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</si>
  <si>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</si>
  <si>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</si>
  <si>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</si>
  <si>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</si>
  <si>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</si>
  <si>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</si>
  <si>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</si>
  <si>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</si>
  <si>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</si>
  <si>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</si>
  <si>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</si>
  <si>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</si>
  <si>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</si>
  <si>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</si>
  <si>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</si>
  <si>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</si>
  <si>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</si>
  <si>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</si>
  <si>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</si>
  <si>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</si>
  <si>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</si>
  <si>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</si>
  <si>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</si>
  <si>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</si>
  <si>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</si>
  <si>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</si>
  <si>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</si>
  <si>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</si>
  <si>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</si>
  <si>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</si>
  <si>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</si>
  <si>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</si>
  <si>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</si>
  <si>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</si>
  <si>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</si>
  <si>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</si>
  <si>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</si>
  <si>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</si>
  <si>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</si>
  <si>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</si>
  <si>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</si>
  <si>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</si>
  <si>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</si>
  <si>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</si>
  <si>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</si>
  <si>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</si>
  <si>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</si>
  <si>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</si>
  <si>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</si>
  <si>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</si>
  <si>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</si>
  <si>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</si>
  <si>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</si>
  <si>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</si>
  <si>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</si>
  <si>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</si>
  <si>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</si>
  <si>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</si>
  <si>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</si>
  <si>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</si>
  <si>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</si>
  <si>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</si>
  <si>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</si>
  <si>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</si>
  <si>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</si>
  <si>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</si>
  <si>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</si>
  <si>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</si>
  <si>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</si>
  <si>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</si>
  <si>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</si>
  <si>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</si>
  <si>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</si>
  <si>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</si>
  <si>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</si>
  <si>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</si>
  <si>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</si>
  <si>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</si>
  <si>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</si>
  <si>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</si>
  <si>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</si>
  <si>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</si>
  <si>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</si>
  <si>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</si>
  <si>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</si>
  <si>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</si>
  <si>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</si>
  <si>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</si>
  <si>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</si>
  <si>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</si>
  <si>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</si>
  <si>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</si>
  <si>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</si>
  <si>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</si>
  <si>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</si>
  <si>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</si>
  <si>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</si>
  <si>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</si>
  <si>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</si>
  <si>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</si>
  <si>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</si>
  <si>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</si>
  <si>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</si>
  <si>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</si>
  <si>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</si>
  <si>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</si>
  <si>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</si>
  <si>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</si>
  <si>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</si>
  <si>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</si>
  <si>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</si>
  <si>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</si>
  <si>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</si>
  <si>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</si>
  <si>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</si>
  <si>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</si>
  <si>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</si>
  <si>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</si>
  <si>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</si>
  <si>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</si>
  <si>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</si>
  <si>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</si>
  <si>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</si>
  <si>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</si>
  <si>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</si>
  <si>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</si>
  <si>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</si>
  <si>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</si>
  <si>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</si>
  <si>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</si>
  <si>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</si>
  <si>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</si>
  <si>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</si>
  <si>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</si>
  <si>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</si>
  <si>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</si>
  <si>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</si>
  <si>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</si>
  <si>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</si>
  <si>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</si>
  <si>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</si>
  <si>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</si>
  <si>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</si>
  <si>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</si>
  <si>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</si>
  <si>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</si>
  <si>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</si>
  <si>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</si>
  <si>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</si>
  <si>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</si>
  <si>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</si>
  <si>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</si>
  <si>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</si>
  <si>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</si>
  <si>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</si>
  <si>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</si>
  <si>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</si>
  <si>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</si>
  <si>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</si>
  <si>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</si>
  <si>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</si>
  <si>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</si>
  <si>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</si>
  <si>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</si>
  <si>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</si>
  <si>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</si>
  <si>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</si>
  <si>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</si>
  <si>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</si>
  <si>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</si>
  <si>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</si>
  <si>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</si>
  <si>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</si>
  <si>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</si>
  <si>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</si>
  <si>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</si>
  <si>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</si>
  <si>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</si>
  <si>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</si>
  <si>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</si>
  <si>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</si>
  <si>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</si>
  <si>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</si>
  <si>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</si>
  <si>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</si>
  <si>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</si>
  <si>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</si>
  <si>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</si>
  <si>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</si>
  <si>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</si>
  <si>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</si>
  <si>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</si>
  <si>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</si>
  <si>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</si>
  <si>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</si>
  <si>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</si>
  <si>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</si>
  <si>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</si>
  <si>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</si>
  <si>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</si>
  <si>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</si>
  <si>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</si>
  <si>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</si>
  <si>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</si>
  <si>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</si>
  <si>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</si>
  <si>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</si>
  <si>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</si>
  <si>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</si>
  <si>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</si>
  <si>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</si>
  <si>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</si>
  <si>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</si>
  <si>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</si>
  <si>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</si>
  <si>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</si>
  <si>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</si>
  <si>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</si>
  <si>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</si>
  <si>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</si>
  <si>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</si>
  <si>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</si>
  <si>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</si>
  <si>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</si>
  <si>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</si>
  <si>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</si>
  <si>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</si>
  <si>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</si>
  <si>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</si>
  <si>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</si>
  <si>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</si>
  <si>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</si>
  <si>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</si>
  <si>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</si>
  <si>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</si>
  <si>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</si>
  <si>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</si>
  <si>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</si>
  <si>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</si>
  <si>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</si>
  <si>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</si>
  <si>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</si>
  <si>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</si>
  <si>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</si>
  <si>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</si>
  <si>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</si>
  <si>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</si>
  <si>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</si>
  <si>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</si>
  <si>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</si>
  <si>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</si>
  <si>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</si>
  <si>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</si>
  <si>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</si>
  <si>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</si>
  <si>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</si>
  <si>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</si>
  <si>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</si>
  <si>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</si>
  <si>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</si>
  <si>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</si>
  <si>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</si>
  <si>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</si>
  <si>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</si>
  <si>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</si>
  <si>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</si>
  <si>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</si>
  <si>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</si>
  <si>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</si>
  <si>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</si>
  <si>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</si>
  <si>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</si>
  <si>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</si>
  <si>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</si>
  <si>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</si>
  <si>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</si>
  <si>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</si>
  <si>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</si>
  <si>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</si>
  <si>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</si>
  <si>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</si>
  <si>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</si>
  <si>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</si>
  <si>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</si>
  <si>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</si>
  <si>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</si>
  <si>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</si>
  <si>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</si>
  <si>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</si>
  <si>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</si>
  <si>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</si>
  <si>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</si>
  <si>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</si>
  <si>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</si>
  <si>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</si>
  <si>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</si>
  <si>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</si>
  <si>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</si>
  <si>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</si>
  <si>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</si>
  <si>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</si>
  <si>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</si>
  <si>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</si>
  <si>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</si>
  <si>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</si>
  <si>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</si>
  <si>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</si>
  <si>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</si>
  <si>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</si>
  <si>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</si>
  <si>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</si>
  <si>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</si>
  <si>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</si>
  <si>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</si>
  <si>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</si>
  <si>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</si>
  <si>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</si>
  <si>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</si>
  <si>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</si>
  <si>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</si>
  <si>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</si>
  <si>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</si>
  <si>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</si>
  <si>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</si>
  <si>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</si>
  <si>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</si>
  <si>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</si>
  <si>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</si>
  <si>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</si>
  <si>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</si>
  <si>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</si>
  <si>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</si>
  <si>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</si>
  <si>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</si>
  <si>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</si>
  <si>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</si>
  <si>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</si>
  <si>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</si>
  <si>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</si>
  <si>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</si>
  <si>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</si>
  <si>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</si>
  <si>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</si>
  <si>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</si>
  <si>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</si>
  <si>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</si>
  <si>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</si>
  <si>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</si>
  <si>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</si>
  <si>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</si>
  <si>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</si>
  <si>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</si>
  <si>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</si>
  <si>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</si>
  <si>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</si>
  <si>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</si>
  <si>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</si>
  <si>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</si>
  <si>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</si>
  <si>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</si>
  <si>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</si>
  <si>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</si>
  <si>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</si>
  <si>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</si>
  <si>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</si>
  <si>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</si>
  <si>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</si>
  <si>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</si>
  <si>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</si>
  <si>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</si>
  <si>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</si>
  <si>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</si>
  <si>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</si>
  <si>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</si>
  <si>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</si>
  <si>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</si>
  <si>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</si>
  <si>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</si>
  <si>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</si>
  <si>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</si>
  <si>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</si>
  <si>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</si>
  <si>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</si>
  <si>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</si>
  <si>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</si>
  <si>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</si>
  <si>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</si>
  <si>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</si>
  <si>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</si>
  <si>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</si>
  <si>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</si>
  <si>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</si>
  <si>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</si>
  <si>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</si>
  <si>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</si>
  <si>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</si>
  <si>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</si>
  <si>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</si>
  <si>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</si>
  <si>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</si>
  <si>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</si>
  <si>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</si>
  <si>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</si>
  <si>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</si>
  <si>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</si>
  <si>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</si>
  <si>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</si>
  <si>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</si>
  <si>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</si>
  <si>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</si>
  <si>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</si>
  <si>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</si>
  <si>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</si>
  <si>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</si>
  <si>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</si>
  <si>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</si>
  <si>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</si>
  <si>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</si>
  <si>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</si>
  <si>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</si>
  <si>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</si>
  <si>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</si>
  <si>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</si>
  <si>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</si>
  <si>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</si>
  <si>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</si>
  <si>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</si>
  <si>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</si>
  <si>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</si>
  <si>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</si>
  <si>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</si>
  <si>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</si>
  <si>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</si>
  <si>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</si>
  <si>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</si>
  <si>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</si>
  <si>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</si>
  <si>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</si>
  <si>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</si>
  <si>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</si>
  <si>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</si>
  <si>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</si>
  <si>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</si>
  <si>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</si>
  <si>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</si>
  <si>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</si>
  <si>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</si>
  <si>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</si>
  <si>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</si>
  <si>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</si>
  <si>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</si>
  <si>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</si>
  <si>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</si>
  <si>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</si>
  <si>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</si>
  <si>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</si>
  <si>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</si>
  <si>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</si>
  <si>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</si>
  <si>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</si>
  <si>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</si>
  <si>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</si>
  <si>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</si>
  <si>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</si>
  <si>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</si>
  <si>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</si>
  <si>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</si>
  <si>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</si>
  <si>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</si>
  <si>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</si>
  <si>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</si>
  <si>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</si>
  <si>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</si>
  <si>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</si>
  <si>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</si>
  <si>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</si>
  <si>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</si>
  <si>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</si>
  <si>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</si>
  <si>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</si>
  <si>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</si>
  <si>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</si>
  <si>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</si>
  <si>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</si>
  <si>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</si>
  <si>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</si>
  <si>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</si>
  <si>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</si>
  <si>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</si>
  <si>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</si>
  <si>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</si>
  <si>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</si>
  <si>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</si>
  <si>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</si>
  <si>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</si>
  <si>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</si>
  <si>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</si>
  <si>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</si>
  <si>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</si>
  <si>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</si>
  <si>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</si>
  <si>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</si>
  <si>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</si>
  <si>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</si>
  <si>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</si>
  <si>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</si>
  <si>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</si>
  <si>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</si>
  <si>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</si>
  <si>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</si>
  <si>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</si>
  <si>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</si>
  <si>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</si>
  <si>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</si>
  <si>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</si>
  <si>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</si>
  <si>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</si>
  <si>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</si>
  <si>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</si>
  <si>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</si>
  <si>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</si>
  <si>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</si>
  <si>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</si>
  <si>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</si>
  <si>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</si>
  <si>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</si>
  <si>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</si>
  <si>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</si>
  <si>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</si>
  <si>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</si>
  <si>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</si>
  <si>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</si>
  <si>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</si>
  <si>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</si>
  <si>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</si>
  <si>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</si>
  <si>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</si>
  <si>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</si>
  <si>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</si>
  <si>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</si>
  <si>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</si>
  <si>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</si>
  <si>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</si>
  <si>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</si>
  <si>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</si>
  <si>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</si>
  <si>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</si>
  <si>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</si>
  <si>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</si>
  <si>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</si>
  <si>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</si>
  <si>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</si>
  <si>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</si>
  <si>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</si>
  <si>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</si>
  <si>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</si>
  <si>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</si>
  <si>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</si>
  <si>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</si>
  <si>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</si>
  <si>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</si>
  <si>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</si>
  <si>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</si>
  <si>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</si>
  <si>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</si>
  <si>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</si>
  <si>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</si>
  <si>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</si>
  <si>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</si>
  <si>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</si>
  <si>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</si>
  <si>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</si>
  <si>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</si>
  <si>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</si>
  <si>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</si>
  <si>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</si>
  <si>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</si>
  <si>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</si>
  <si>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</si>
  <si>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</si>
  <si>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</si>
  <si>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</si>
  <si>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</si>
  <si>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</si>
  <si>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</si>
  <si>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</si>
  <si>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</si>
  <si>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</si>
  <si>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</si>
  <si>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</si>
  <si>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</si>
  <si>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</si>
  <si>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</si>
  <si>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</si>
  <si>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</si>
  <si>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</si>
  <si>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</si>
  <si>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</si>
  <si>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</si>
  <si>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</si>
  <si>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</si>
  <si>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</si>
  <si>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</si>
  <si>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</si>
  <si>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</si>
  <si>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</si>
  <si>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</si>
  <si>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</si>
  <si>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</si>
  <si>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</si>
  <si>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</si>
  <si>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</si>
  <si>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</si>
  <si>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</si>
  <si>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</si>
  <si>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</si>
  <si>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</si>
  <si>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</si>
  <si>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</si>
  <si>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</si>
  <si>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</si>
  <si>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</si>
  <si>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</si>
  <si>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</si>
  <si>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</si>
  <si>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</si>
  <si>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</si>
  <si>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</si>
  <si>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</si>
  <si>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</si>
  <si>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</si>
  <si>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</si>
  <si>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</si>
  <si>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</si>
  <si>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</si>
  <si>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</si>
  <si>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</si>
  <si>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</si>
  <si>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</si>
  <si>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</si>
  <si>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</si>
  <si>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</si>
  <si>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</si>
  <si>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</si>
  <si>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</si>
  <si>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</si>
  <si>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</si>
  <si>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</si>
  <si>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</si>
  <si>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</si>
  <si>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</si>
  <si>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</si>
  <si>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</si>
  <si>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</si>
  <si>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</si>
  <si>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</si>
  <si>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</si>
  <si>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</si>
  <si>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</si>
  <si>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</si>
  <si>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</si>
  <si>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</si>
  <si>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</si>
  <si>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</si>
  <si>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</si>
  <si>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</si>
  <si>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</si>
  <si>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</si>
  <si>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</si>
  <si>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</si>
  <si>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</si>
  <si>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</si>
  <si>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</si>
  <si>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</si>
  <si>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</si>
  <si>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</si>
  <si>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</si>
  <si>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</si>
  <si>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</si>
  <si>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</si>
  <si>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</si>
  <si>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</si>
  <si>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</si>
  <si>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</si>
  <si>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</si>
  <si>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</si>
  <si>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</si>
  <si>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</si>
  <si>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</si>
  <si>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</si>
  <si>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</si>
  <si>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</si>
  <si>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</si>
  <si>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</si>
  <si>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</si>
  <si>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</si>
  <si>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</si>
  <si>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</si>
  <si>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</si>
  <si>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</si>
  <si>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</si>
  <si>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</si>
  <si>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</si>
  <si>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</si>
  <si>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</si>
  <si>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</si>
  <si>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</si>
  <si>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</si>
  <si>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</si>
  <si>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</si>
  <si>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</si>
  <si>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</si>
  <si>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</si>
  <si>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</si>
  <si>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</si>
  <si>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</si>
  <si>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</si>
  <si>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</si>
  <si>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</si>
  <si>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</si>
  <si>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</si>
  <si>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</si>
  <si>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</si>
  <si>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</si>
  <si>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</si>
  <si>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</si>
  <si>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</si>
  <si>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</si>
  <si>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</si>
  <si>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</si>
  <si>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</si>
  <si>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</si>
  <si>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</si>
  <si>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</si>
  <si>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</si>
  <si>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</si>
  <si>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</si>
  <si>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</si>
  <si>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</si>
  <si>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</si>
  <si>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</si>
  <si>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</si>
  <si>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</si>
  <si>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</si>
  <si>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</si>
  <si>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</si>
  <si>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</si>
  <si>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</si>
  <si>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</si>
  <si>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</si>
  <si>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</si>
  <si>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</si>
  <si>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</si>
  <si>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</si>
  <si>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</si>
  <si>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</si>
  <si>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</si>
  <si>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</si>
  <si>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</si>
  <si>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</si>
  <si>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</si>
  <si>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</si>
  <si>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</si>
  <si>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</si>
  <si>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</si>
  <si>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</si>
  <si>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</si>
  <si>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</si>
  <si>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</si>
  <si>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</si>
  <si>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</si>
  <si>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</si>
  <si>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</si>
  <si>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</si>
  <si>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</si>
  <si>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</si>
  <si>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</si>
  <si>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</si>
  <si>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</si>
  <si>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</si>
  <si>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</si>
  <si>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</si>
  <si>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</si>
  <si>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</si>
  <si>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</si>
  <si>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</si>
  <si>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</si>
  <si>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</si>
  <si>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</si>
  <si>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</si>
  <si>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</si>
  <si>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</si>
  <si>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</si>
  <si>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</si>
  <si>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</si>
  <si>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</si>
  <si>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</si>
  <si>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</si>
  <si>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</si>
  <si>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</si>
  <si>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</si>
  <si>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</si>
  <si>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</si>
  <si>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</si>
  <si>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</si>
  <si>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</si>
  <si>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</si>
  <si>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</si>
  <si>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</si>
  <si>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</si>
  <si>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</si>
  <si>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</si>
  <si>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</si>
  <si>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</si>
  <si>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</si>
  <si>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</si>
  <si>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</si>
  <si>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</si>
  <si>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</si>
  <si>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</si>
  <si>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</si>
  <si>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</si>
  <si>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</si>
  <si>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</si>
  <si>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</si>
  <si>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</si>
  <si>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</si>
  <si>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</si>
  <si>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</si>
  <si>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</si>
  <si>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</si>
  <si>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</si>
  <si>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</si>
  <si>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</si>
  <si>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</si>
  <si>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</si>
  <si>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</si>
  <si>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</si>
  <si>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</si>
  <si>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</si>
  <si>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</si>
  <si>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</si>
  <si>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</si>
  <si>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</si>
  <si>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</si>
  <si>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</si>
  <si>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</si>
  <si>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</si>
  <si>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</si>
  <si>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</si>
  <si>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</si>
  <si>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</si>
  <si>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</si>
  <si>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</si>
  <si>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</si>
  <si>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</si>
  <si>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</si>
  <si>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</si>
  <si>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</si>
  <si>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</si>
  <si>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</si>
  <si>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</si>
  <si>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</si>
  <si>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</si>
  <si>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</si>
  <si>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</si>
  <si>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</si>
  <si>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</si>
  <si>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</si>
  <si>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</si>
  <si>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</si>
  <si>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</si>
  <si>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</si>
  <si>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</si>
  <si>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</si>
  <si>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</si>
  <si>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</si>
  <si>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</si>
  <si>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</si>
  <si>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</si>
  <si>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</si>
  <si>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</si>
  <si>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</si>
  <si>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</si>
  <si>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</si>
  <si>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</si>
  <si>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</si>
  <si>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</si>
  <si>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</si>
  <si>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</si>
  <si>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</si>
  <si>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</si>
  <si>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</si>
  <si>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</si>
  <si>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</si>
  <si>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</si>
  <si>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</si>
  <si>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</si>
  <si>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</si>
  <si>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</si>
  <si>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</si>
  <si>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</si>
  <si>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</si>
  <si>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</si>
  <si>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</si>
  <si>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</si>
  <si>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</si>
  <si>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</si>
  <si>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</si>
  <si>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</si>
  <si>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</si>
  <si>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</si>
  <si>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</si>
  <si>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</si>
  <si>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</si>
  <si>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</si>
  <si>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</si>
  <si>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</si>
  <si>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</si>
  <si>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</si>
  <si>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</si>
  <si>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</si>
  <si>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</si>
  <si>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</si>
  <si>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</si>
  <si>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</si>
  <si>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</si>
  <si>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</si>
  <si>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</si>
  <si>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</si>
  <si>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</si>
  <si>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</si>
  <si>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</si>
  <si>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</si>
  <si>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</si>
  <si>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</si>
  <si>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</si>
  <si>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</si>
  <si>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</si>
  <si>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</si>
  <si>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</si>
  <si>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</si>
  <si>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</si>
  <si>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</si>
  <si>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</si>
  <si>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</si>
  <si>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</si>
  <si>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</si>
  <si>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</si>
  <si>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</si>
  <si>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</si>
  <si>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</si>
  <si>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</si>
  <si>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</si>
  <si>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</si>
  <si>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</si>
  <si>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</si>
  <si>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</si>
  <si>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</si>
  <si>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</si>
  <si>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</si>
  <si>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</si>
  <si>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</si>
  <si>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</si>
  <si>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</si>
  <si>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</si>
  <si>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</si>
  <si>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</si>
  <si>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</si>
  <si>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</si>
  <si>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</si>
  <si>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</si>
  <si>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</si>
  <si>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</si>
  <si>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</si>
  <si>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</si>
  <si>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</si>
  <si>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</si>
  <si>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</si>
  <si>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</si>
  <si>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</si>
  <si>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</si>
  <si>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</si>
  <si>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</si>
  <si>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</si>
  <si>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</si>
  <si>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</si>
  <si>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</si>
  <si>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</si>
  <si>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</si>
  <si>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</si>
  <si>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</si>
  <si>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</si>
  <si>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</si>
  <si>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</si>
  <si>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</si>
  <si>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</si>
  <si>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</si>
  <si>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</si>
  <si>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</si>
  <si>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</si>
  <si>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</si>
  <si>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</si>
  <si>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</si>
  <si>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</si>
  <si>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</si>
  <si>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</si>
  <si>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</si>
  <si>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</si>
  <si>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</si>
  <si>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</si>
  <si>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</si>
  <si>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</si>
  <si>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</si>
  <si>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</si>
  <si>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</si>
  <si>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</si>
  <si>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</si>
  <si>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</si>
  <si>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</si>
  <si>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</si>
  <si>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</si>
  <si>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</si>
  <si>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</si>
  <si>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</si>
  <si>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</si>
  <si>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</si>
  <si>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</si>
  <si>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</si>
  <si>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</si>
  <si>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</si>
  <si>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</si>
  <si>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</si>
  <si>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</si>
  <si>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</si>
  <si>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</si>
  <si>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</si>
  <si>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</si>
  <si>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</si>
  <si>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</si>
  <si>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</si>
  <si>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</si>
  <si>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</si>
  <si>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</si>
  <si>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</si>
  <si>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</si>
  <si>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</si>
  <si>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</si>
  <si>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</si>
  <si>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</si>
  <si>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</si>
  <si>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</si>
  <si>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</si>
  <si>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</si>
  <si>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</si>
  <si>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</si>
  <si>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</si>
  <si>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</si>
  <si>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</si>
  <si>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</si>
  <si>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</si>
  <si>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</si>
  <si>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</si>
  <si>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</si>
  <si>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</si>
  <si>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</si>
  <si>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</si>
  <si>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</si>
  <si>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</si>
  <si>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</si>
  <si>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</si>
  <si>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</si>
  <si>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</si>
  <si>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</si>
  <si>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</si>
  <si>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</si>
  <si>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</si>
  <si>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</si>
  <si>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</si>
  <si>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</si>
  <si>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</si>
  <si>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</si>
  <si>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</si>
  <si>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</si>
  <si>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</si>
  <si>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</si>
  <si>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</si>
  <si>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</si>
  <si>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</si>
  <si>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</si>
  <si>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</si>
  <si>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</si>
  <si>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</si>
  <si>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</si>
  <si>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</si>
  <si>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</si>
  <si>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</si>
  <si>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</si>
  <si>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</si>
  <si>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</si>
  <si>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</si>
  <si>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</si>
  <si>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</si>
  <si>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</si>
  <si>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</si>
  <si>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</si>
  <si>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</si>
  <si>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</si>
  <si>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</si>
  <si>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</si>
  <si>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</si>
  <si>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</si>
  <si>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</si>
  <si>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</si>
  <si>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</si>
  <si>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</si>
  <si>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</si>
  <si>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</si>
  <si>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</si>
  <si>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</si>
  <si>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</si>
  <si>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</si>
  <si>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</si>
  <si>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</si>
  <si>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</si>
  <si>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</si>
  <si>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</si>
  <si>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</si>
  <si>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</si>
  <si>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</si>
  <si>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</si>
  <si>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</si>
  <si>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</si>
  <si>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</si>
  <si>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</si>
  <si>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</si>
  <si>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</si>
  <si>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</si>
  <si>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</si>
  <si>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</si>
  <si>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</si>
  <si>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</si>
  <si>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</si>
  <si>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</si>
  <si>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</si>
  <si>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</si>
  <si>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</si>
  <si>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</si>
  <si>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</si>
  <si>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</si>
  <si>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</si>
  <si>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</si>
  <si>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</si>
  <si>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</si>
  <si>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</si>
  <si>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</si>
  <si>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</si>
  <si>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</si>
  <si>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</si>
  <si>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</si>
  <si>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</si>
  <si>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</si>
  <si>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</si>
  <si>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</si>
  <si>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</si>
  <si>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</si>
  <si>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</si>
  <si>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</si>
  <si>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</si>
  <si>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</si>
  <si>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</si>
  <si>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</si>
  <si>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</si>
  <si>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</si>
  <si>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</si>
  <si>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</si>
  <si>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</si>
  <si>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</si>
  <si>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</si>
  <si>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</si>
  <si>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</si>
  <si>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</si>
  <si>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</si>
  <si>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</si>
  <si>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</si>
  <si>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</si>
  <si>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</si>
  <si>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</si>
  <si>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</si>
  <si>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</si>
  <si>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</si>
  <si>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</si>
  <si>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</si>
  <si>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</si>
  <si>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</si>
  <si>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</si>
  <si>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</si>
  <si>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</si>
  <si>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</si>
  <si>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</si>
  <si>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</si>
  <si>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</si>
  <si>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</si>
  <si>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</si>
  <si>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</si>
  <si>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</si>
  <si>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</si>
  <si>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</si>
  <si>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</si>
  <si>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</si>
  <si>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</si>
  <si>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</si>
  <si>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</si>
  <si>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</si>
  <si>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</si>
  <si>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</si>
  <si>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</si>
  <si>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</si>
  <si>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</si>
  <si>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</si>
  <si>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</si>
  <si>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</si>
  <si>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</si>
  <si>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</si>
  <si>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</si>
  <si>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</si>
  <si>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</si>
  <si>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</si>
  <si>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</si>
  <si>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</si>
  <si>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</si>
  <si>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</si>
  <si>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</si>
  <si>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</si>
  <si>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</si>
  <si>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</si>
  <si>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</si>
  <si>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</si>
  <si>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</si>
  <si>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</si>
  <si>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</si>
  <si>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</si>
  <si>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</si>
  <si>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</si>
  <si>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</si>
  <si>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</si>
  <si>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</si>
  <si>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</si>
  <si>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</si>
  <si>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</si>
  <si>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</si>
  <si>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</si>
  <si>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</si>
  <si>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</si>
  <si>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</si>
  <si>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</si>
  <si>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</si>
  <si>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</si>
  <si>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</si>
  <si>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</si>
  <si>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</si>
  <si>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</si>
  <si>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</si>
  <si>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</si>
  <si>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</si>
  <si>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</si>
  <si>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</si>
  <si>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</si>
  <si>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</si>
  <si>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</si>
  <si>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</si>
  <si>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</si>
  <si>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</si>
  <si>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</si>
  <si>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</si>
  <si>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</si>
  <si>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</si>
  <si>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</si>
  <si>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</si>
  <si>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</si>
  <si>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</si>
  <si>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</si>
  <si>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</si>
  <si>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</si>
  <si>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</si>
  <si>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</si>
  <si>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</si>
  <si>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</si>
  <si>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</si>
  <si>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</si>
  <si>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</si>
  <si>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</si>
  <si>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</si>
  <si>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</si>
  <si>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</si>
  <si>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</si>
  <si>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</si>
  <si>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</si>
  <si>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</si>
  <si>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</si>
  <si>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</si>
  <si>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</si>
  <si>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</si>
  <si>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</si>
  <si>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</si>
  <si>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</si>
  <si>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</si>
  <si>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</si>
  <si>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</si>
  <si>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</si>
  <si>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</si>
  <si>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</si>
  <si>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</si>
  <si>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</si>
  <si>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</si>
  <si>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</si>
  <si>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</si>
  <si>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</si>
  <si>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</si>
  <si>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</si>
  <si>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</si>
  <si>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</si>
  <si>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</si>
  <si>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</si>
  <si>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</si>
  <si>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</si>
  <si>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</si>
  <si>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</si>
  <si>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</si>
  <si>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</si>
  <si>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</si>
  <si>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</si>
  <si>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</si>
  <si>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</si>
  <si>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</si>
  <si>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</si>
  <si>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</si>
  <si>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</si>
  <si>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</si>
  <si>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</si>
  <si>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</si>
  <si>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</si>
  <si>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</si>
  <si>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</si>
  <si>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</si>
  <si>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</si>
  <si>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</si>
  <si>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</si>
  <si>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</si>
  <si>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</si>
  <si>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</si>
  <si>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</si>
  <si>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</si>
  <si>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</si>
  <si>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</si>
  <si>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</si>
  <si>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</si>
  <si>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</si>
  <si>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</si>
  <si>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</si>
  <si>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</si>
  <si>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</si>
  <si>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</si>
  <si>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</si>
  <si>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</si>
  <si>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</si>
  <si>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</si>
  <si>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</si>
  <si>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</si>
  <si>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</si>
  <si>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</si>
  <si>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</si>
  <si>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</si>
  <si>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</si>
  <si>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</si>
  <si>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</si>
  <si>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</si>
  <si>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</si>
  <si>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</si>
  <si>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</si>
  <si>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</si>
  <si>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</si>
  <si>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</si>
  <si>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</si>
  <si>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</si>
  <si>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</si>
  <si>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</si>
  <si>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</si>
  <si>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</si>
  <si>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</si>
  <si>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</si>
  <si>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</si>
  <si>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</si>
  <si>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</si>
  <si>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</si>
  <si>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</si>
  <si>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</si>
  <si>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</si>
  <si>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</si>
  <si>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</si>
  <si>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</si>
  <si>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</si>
  <si>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</si>
  <si>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</si>
  <si>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</si>
  <si>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</si>
  <si>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</si>
  <si>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</si>
  <si>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</si>
  <si>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</si>
  <si>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</si>
  <si>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</si>
  <si>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</si>
  <si>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</si>
  <si>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</si>
  <si>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</si>
  <si>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</si>
  <si>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</si>
  <si>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</si>
  <si>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</si>
  <si>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</si>
  <si>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</si>
  <si>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</si>
  <si>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</si>
  <si>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</si>
  <si>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</si>
  <si>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</si>
  <si>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</si>
  <si>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</si>
  <si>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</si>
  <si>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</si>
  <si>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</si>
  <si>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</si>
  <si>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</si>
  <si>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</si>
  <si>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</si>
  <si>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</si>
  <si>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</si>
  <si>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</si>
  <si>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</si>
  <si>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</si>
  <si>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</si>
  <si>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</si>
  <si>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</si>
  <si>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</si>
  <si>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</si>
  <si>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</si>
  <si>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</si>
  <si>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</si>
  <si>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</si>
  <si>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</si>
  <si>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</si>
  <si>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</si>
  <si>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</si>
  <si>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</si>
  <si>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</si>
  <si>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</si>
  <si>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</si>
  <si>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</si>
  <si>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</si>
  <si>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</si>
  <si>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</si>
  <si>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</si>
  <si>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</si>
  <si>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</si>
  <si>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</si>
  <si>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</si>
  <si>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</si>
  <si>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</si>
  <si>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</si>
  <si>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</si>
  <si>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</si>
  <si>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</si>
  <si>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</si>
  <si>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</si>
  <si>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</si>
  <si>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</si>
  <si>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</si>
  <si>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</si>
  <si>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</si>
  <si>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</si>
  <si>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</si>
  <si>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</si>
  <si>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</si>
  <si>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</si>
  <si>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</si>
  <si>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</si>
  <si>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</si>
  <si>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</si>
  <si>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</si>
  <si>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</si>
  <si>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</si>
  <si>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</si>
  <si>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</si>
  <si>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</si>
  <si>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</si>
  <si>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</si>
  <si>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</si>
  <si>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</si>
  <si>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</si>
  <si>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</si>
  <si>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</si>
  <si>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</si>
  <si>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</si>
  <si>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</si>
  <si>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</si>
  <si>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</si>
  <si>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</si>
  <si>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</si>
  <si>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</si>
  <si>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</si>
  <si>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</si>
  <si>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</si>
  <si>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</si>
  <si>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</si>
  <si>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</si>
  <si>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</si>
  <si>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</si>
  <si>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</si>
  <si>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</si>
  <si>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</si>
  <si>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</si>
  <si>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</si>
  <si>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</si>
  <si>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</si>
  <si>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</si>
  <si>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</si>
  <si>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</si>
  <si>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</si>
  <si>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</si>
  <si>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</si>
  <si>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</si>
  <si>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</si>
  <si>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</si>
  <si>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</si>
  <si>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</si>
  <si>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</si>
  <si>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</si>
  <si>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</si>
  <si>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</si>
  <si>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</si>
  <si>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</si>
  <si>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</si>
  <si>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</si>
  <si>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</si>
  <si>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</si>
  <si>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</si>
  <si>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</si>
  <si>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</si>
  <si>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</si>
  <si>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</si>
  <si>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</si>
  <si>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</si>
  <si>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</si>
  <si>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</si>
  <si>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</si>
  <si>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</si>
  <si>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</si>
  <si>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</si>
  <si>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</si>
  <si>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</si>
  <si>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</si>
  <si>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</si>
  <si>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</si>
  <si>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</si>
  <si>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</si>
  <si>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</si>
  <si>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</si>
  <si>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</si>
  <si>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</si>
  <si>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</si>
  <si>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</si>
  <si>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</si>
  <si>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</si>
  <si>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</si>
  <si>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</si>
  <si>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</si>
  <si>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</si>
  <si>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</si>
  <si>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</si>
  <si>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</si>
  <si>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</si>
  <si>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</si>
  <si>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</si>
  <si>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</si>
  <si>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</si>
  <si>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</si>
  <si>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</si>
  <si>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</si>
  <si>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</si>
  <si>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</si>
  <si>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</si>
  <si>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</si>
  <si>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</si>
  <si>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</si>
  <si>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</si>
  <si>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</si>
  <si>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</si>
  <si>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</si>
  <si>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</si>
  <si>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</si>
  <si>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</si>
  <si>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</si>
  <si>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</si>
  <si>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</si>
  <si>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</si>
  <si>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</si>
  <si>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</si>
  <si>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</si>
  <si>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</si>
  <si>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</si>
  <si>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</si>
  <si>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</si>
  <si>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</si>
  <si>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</si>
  <si>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</si>
  <si>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</si>
  <si>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</si>
  <si>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</si>
  <si>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</si>
  <si>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</si>
  <si>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</si>
  <si>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</si>
  <si>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</si>
  <si>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</si>
  <si>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</si>
  <si>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</si>
  <si>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</si>
  <si>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</si>
  <si>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</si>
  <si>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</si>
  <si>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</si>
  <si>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</si>
  <si>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</si>
  <si>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</si>
  <si>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</si>
  <si>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</si>
  <si>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</si>
  <si>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</si>
  <si>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</si>
  <si>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</si>
  <si>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</si>
  <si>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</si>
  <si>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</si>
  <si>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</si>
  <si>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</si>
  <si>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</si>
  <si>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</si>
  <si>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</si>
  <si>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</si>
  <si>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</si>
  <si>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</si>
  <si>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</si>
  <si>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</si>
  <si>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</si>
  <si>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</si>
  <si>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</si>
  <si>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</si>
  <si>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</si>
  <si>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</si>
  <si>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</si>
  <si>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</si>
  <si>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</si>
  <si>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</si>
  <si>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</si>
  <si>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</si>
  <si>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</si>
  <si>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</si>
  <si>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</si>
  <si>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</si>
  <si>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</si>
  <si>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</si>
  <si>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</si>
  <si>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</si>
  <si>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</si>
  <si>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</si>
  <si>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</si>
  <si>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</si>
  <si>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</si>
  <si>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</si>
  <si>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</si>
  <si>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</si>
  <si>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</si>
  <si>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</si>
  <si>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</si>
  <si>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</si>
  <si>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</si>
  <si>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</si>
  <si>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</si>
  <si>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</si>
  <si>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</si>
  <si>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</si>
  <si>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</si>
  <si>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</si>
  <si>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</si>
  <si>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</si>
  <si>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</si>
  <si>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</si>
  <si>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</si>
  <si>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</si>
  <si>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</si>
  <si>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</si>
  <si>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</si>
  <si>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</si>
  <si>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</si>
  <si>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</si>
  <si>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</si>
  <si>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</si>
  <si>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</si>
  <si>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</si>
  <si>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</si>
  <si>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</si>
  <si>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</si>
  <si>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</si>
  <si>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</si>
  <si>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</si>
  <si>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</si>
  <si>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</si>
  <si>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</si>
  <si>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</si>
  <si>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</si>
  <si>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</si>
  <si>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</si>
  <si>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</si>
  <si>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</si>
  <si>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</si>
  <si>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</si>
  <si>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</si>
  <si>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</si>
  <si>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</si>
  <si>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</si>
  <si>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</si>
  <si>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</si>
  <si>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</si>
  <si>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</si>
  <si>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</si>
  <si>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</si>
  <si>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</si>
  <si>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</si>
  <si>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</si>
  <si>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</si>
  <si>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</si>
  <si>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</si>
  <si>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</si>
  <si>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</si>
  <si>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</si>
  <si>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</si>
  <si>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</si>
  <si>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</si>
  <si>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</si>
  <si>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</si>
  <si>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</si>
  <si>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</si>
  <si>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</si>
  <si>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</si>
  <si>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</si>
  <si>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</si>
  <si>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</si>
  <si>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</si>
  <si>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</si>
  <si>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</si>
  <si>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</si>
  <si>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</si>
  <si>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</si>
  <si>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</si>
  <si>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</si>
  <si>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</si>
  <si>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</si>
  <si>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</si>
  <si>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</si>
  <si>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</si>
  <si>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</si>
  <si>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</si>
  <si>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</si>
  <si>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</si>
  <si>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</si>
  <si>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</si>
  <si>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</si>
  <si>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</si>
  <si>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</si>
  <si>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</si>
  <si>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</si>
  <si>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</si>
  <si>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</si>
  <si>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</si>
  <si>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</si>
  <si>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</si>
  <si>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</si>
  <si>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</si>
  <si>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</si>
  <si>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</si>
  <si>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</si>
  <si>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</si>
  <si>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</si>
  <si>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</si>
  <si>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</si>
  <si>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</si>
  <si>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</si>
  <si>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</si>
  <si>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</si>
  <si>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</si>
  <si>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</si>
  <si>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</si>
  <si>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</si>
  <si>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</si>
  <si>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</si>
  <si>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</si>
  <si>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</si>
  <si>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</si>
  <si>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</si>
  <si>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</si>
  <si>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</si>
  <si>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</si>
  <si>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</si>
  <si>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</si>
  <si>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</si>
  <si>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</si>
  <si>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</si>
  <si>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</si>
  <si>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</si>
  <si>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</si>
  <si>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</si>
  <si>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</si>
  <si>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</si>
  <si>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</si>
  <si>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</si>
  <si>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</si>
  <si>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</si>
  <si>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</si>
  <si>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</si>
  <si>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</si>
  <si>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</si>
  <si>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</si>
  <si>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</si>
  <si>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</si>
  <si>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</si>
  <si>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</si>
  <si>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</si>
  <si>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</si>
  <si>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</si>
  <si>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</si>
  <si>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</si>
  <si>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</si>
  <si>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</si>
  <si>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</si>
  <si>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</si>
  <si>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</si>
  <si>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</si>
  <si>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</si>
  <si>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</si>
  <si>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</si>
  <si>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</si>
  <si>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</si>
  <si>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</si>
  <si>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</si>
  <si>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</si>
  <si>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</si>
  <si>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</si>
  <si>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</si>
  <si>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</si>
  <si>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</si>
  <si>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</si>
  <si>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</si>
  <si>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</si>
  <si>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</si>
  <si>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</si>
  <si>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</si>
  <si>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</si>
  <si>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</si>
  <si>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</si>
  <si>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</si>
  <si>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</si>
  <si>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</si>
  <si>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</si>
  <si>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</si>
  <si>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</si>
  <si>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</si>
  <si>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</si>
  <si>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</si>
  <si>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</si>
  <si>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</si>
  <si>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</si>
  <si>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</si>
  <si>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</si>
  <si>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</si>
  <si>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</si>
  <si>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</si>
  <si>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</si>
  <si>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</si>
  <si>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</si>
  <si>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</si>
  <si>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</si>
  <si>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</si>
  <si>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</si>
  <si>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</si>
  <si>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</si>
  <si>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</si>
  <si>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</si>
  <si>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</si>
  <si>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</si>
  <si>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</si>
  <si>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</si>
  <si>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</si>
  <si>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</si>
  <si>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</si>
  <si>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</si>
  <si>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</si>
  <si>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</si>
  <si>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</si>
  <si>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</si>
  <si>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</si>
  <si>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</si>
  <si>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</si>
  <si>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</si>
  <si>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</si>
  <si>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</si>
  <si>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</si>
  <si>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</si>
  <si>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</si>
  <si>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</si>
  <si>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</si>
  <si>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</si>
  <si>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</si>
  <si>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</si>
  <si>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</si>
  <si>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</si>
  <si>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</si>
  <si>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</si>
  <si>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</si>
  <si>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</si>
  <si>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</si>
  <si>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</si>
  <si>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</si>
  <si>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</si>
  <si>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</si>
  <si>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</si>
  <si>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</si>
  <si>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</si>
  <si>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</si>
  <si>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</si>
  <si>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</si>
  <si>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</si>
  <si>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</si>
  <si>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</si>
  <si>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</si>
  <si>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</si>
  <si>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</si>
  <si>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</si>
  <si>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</si>
  <si>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</si>
  <si>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</si>
  <si>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</si>
  <si>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</si>
  <si>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</si>
  <si>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</si>
  <si>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</si>
  <si>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</si>
  <si>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</si>
  <si>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</si>
  <si>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</si>
  <si>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</si>
  <si>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</si>
  <si>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</si>
  <si>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</si>
  <si>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</si>
  <si>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</si>
  <si>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</si>
  <si>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</si>
  <si>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</si>
  <si>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</si>
  <si>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</si>
  <si>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</si>
  <si>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</si>
  <si>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</si>
  <si>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</si>
  <si>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</si>
  <si>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</si>
  <si>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</si>
  <si>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</si>
  <si>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</si>
  <si>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</si>
  <si>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</si>
  <si>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</si>
  <si>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</si>
  <si>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</si>
  <si>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</si>
  <si>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</si>
  <si>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</si>
  <si>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</si>
  <si>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</si>
  <si>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</si>
  <si>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</si>
  <si>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</si>
  <si>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</si>
  <si>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</si>
  <si>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</si>
  <si>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</si>
  <si>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</si>
  <si>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</si>
  <si>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</si>
  <si>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</si>
  <si>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</si>
  <si>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</si>
  <si>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</si>
  <si>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</si>
  <si>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</si>
  <si>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</si>
  <si>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</si>
  <si>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</si>
  <si>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</si>
  <si>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</si>
  <si>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</si>
  <si>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</si>
  <si>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</si>
  <si>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</si>
  <si>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</si>
  <si>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</si>
  <si>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</si>
  <si>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</si>
  <si>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</si>
  <si>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</si>
  <si>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</si>
  <si>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</si>
  <si>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</si>
  <si>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</si>
  <si>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</si>
  <si>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</si>
  <si>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</si>
  <si>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</si>
  <si>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</si>
  <si>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</si>
  <si>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</si>
  <si>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</si>
  <si>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</si>
  <si>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</si>
  <si>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</si>
  <si>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</si>
  <si>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</si>
  <si>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</si>
  <si>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</si>
  <si>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</si>
  <si>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</si>
  <si>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</si>
  <si>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</si>
  <si>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</si>
  <si>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</si>
  <si>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</si>
  <si>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</si>
  <si>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</si>
  <si>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</si>
  <si>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</si>
  <si>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</si>
  <si>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</si>
  <si>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</si>
  <si>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</si>
  <si>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</si>
  <si>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</si>
  <si>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</si>
  <si>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</si>
  <si>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</si>
  <si>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</si>
  <si>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</si>
  <si>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</si>
  <si>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</si>
  <si>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</si>
  <si>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</si>
  <si>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</si>
  <si>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</si>
  <si>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</si>
  <si>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</si>
  <si>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</si>
  <si>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</si>
  <si>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</si>
  <si>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</si>
  <si>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</si>
  <si>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</si>
  <si>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</si>
  <si>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</si>
  <si>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</si>
  <si>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</si>
  <si>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</si>
  <si>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</si>
  <si>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</si>
  <si>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</si>
  <si>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</si>
  <si>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</si>
  <si>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</si>
  <si>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</si>
  <si>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</si>
  <si>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</si>
  <si>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</si>
  <si>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</si>
  <si>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</si>
  <si>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</si>
  <si>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</si>
  <si>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</si>
  <si>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</si>
  <si>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</si>
  <si>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</si>
  <si>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</si>
  <si>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</si>
  <si>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</si>
  <si>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</si>
  <si>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</si>
  <si>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</si>
  <si>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</si>
  <si>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</si>
  <si>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</si>
  <si>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</si>
  <si>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</si>
  <si>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</si>
  <si>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</si>
  <si>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</si>
  <si>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</si>
  <si>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</si>
  <si>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</si>
  <si>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</si>
  <si>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</si>
  <si>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</si>
  <si>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</si>
  <si>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</si>
  <si>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</si>
  <si>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</si>
  <si>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</si>
  <si>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</si>
  <si>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</si>
  <si>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</si>
  <si>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</si>
  <si>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</si>
  <si>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</si>
  <si>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</si>
  <si>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</si>
  <si>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</si>
  <si>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</si>
  <si>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</si>
  <si>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</si>
  <si>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</si>
  <si>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</si>
  <si>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</si>
  <si>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</si>
  <si>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</si>
  <si>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</si>
  <si>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</si>
  <si>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</si>
  <si>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</si>
  <si>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</si>
  <si>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</si>
  <si>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</si>
  <si>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</si>
  <si>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</si>
  <si>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</si>
  <si>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</si>
  <si>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</si>
  <si>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</si>
  <si>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</si>
  <si>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</si>
  <si>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</si>
  <si>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</si>
  <si>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</si>
  <si>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</si>
  <si>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</si>
  <si>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</si>
  <si>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</si>
  <si>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</si>
  <si>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</si>
  <si>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</si>
  <si>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</si>
  <si>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</si>
  <si>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</si>
  <si>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</si>
  <si>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</si>
  <si>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</si>
  <si>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</si>
  <si>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</si>
  <si>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</si>
  <si>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</si>
  <si>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</si>
  <si>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</si>
  <si>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</si>
  <si>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</si>
  <si>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</si>
  <si>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</si>
  <si>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</si>
  <si>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</si>
  <si>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</si>
  <si>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</si>
  <si>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</si>
  <si>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</si>
  <si>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</si>
  <si>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</si>
  <si>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</si>
  <si>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</si>
  <si>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</si>
  <si>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</si>
  <si>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</si>
  <si>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</si>
  <si>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</si>
  <si>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</si>
  <si>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</si>
  <si>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</si>
  <si>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</si>
  <si>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</si>
  <si>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</si>
  <si>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</si>
  <si>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</si>
  <si>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</si>
  <si>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</si>
  <si>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</si>
  <si>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</si>
  <si>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</si>
  <si>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</si>
  <si>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</si>
  <si>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</si>
  <si>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</si>
  <si>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</si>
  <si>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</si>
  <si>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</si>
  <si>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</si>
  <si>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</si>
  <si>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</si>
  <si>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</si>
  <si>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</si>
  <si>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</si>
  <si>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</si>
  <si>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</si>
  <si>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</si>
  <si>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</si>
  <si>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</si>
  <si>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</si>
  <si>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</si>
  <si>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</si>
  <si>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</si>
  <si>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</si>
  <si>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</si>
  <si>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</si>
  <si>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</si>
  <si>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</si>
  <si>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</si>
  <si>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</si>
  <si>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</si>
  <si>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</si>
  <si>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</si>
  <si>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</si>
  <si>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</si>
  <si>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</si>
  <si>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</si>
  <si>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</si>
  <si>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</si>
  <si>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</si>
  <si>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</si>
  <si>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</si>
  <si>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</si>
  <si>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</si>
  <si>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</si>
  <si>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</si>
  <si>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</si>
  <si>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</si>
  <si>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</si>
  <si>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</si>
  <si>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</si>
  <si>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</si>
  <si>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</si>
  <si>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</si>
  <si>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</si>
  <si>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</si>
  <si>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</si>
  <si>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</si>
  <si>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</si>
  <si>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</si>
  <si>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</si>
  <si>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</si>
  <si>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</si>
  <si>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</si>
  <si>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</si>
  <si>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</si>
  <si>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</si>
  <si>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</si>
  <si>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</si>
  <si>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</si>
  <si>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</si>
  <si>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</si>
  <si>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</si>
  <si>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</si>
  <si>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</si>
  <si>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</si>
  <si>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</si>
  <si>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</si>
  <si>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</si>
  <si>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</si>
  <si>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</si>
  <si>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</si>
  <si>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</si>
  <si>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</si>
  <si>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</si>
  <si>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</si>
  <si>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</si>
  <si>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</si>
  <si>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</si>
  <si>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</si>
  <si>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</si>
  <si>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</si>
  <si>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</si>
  <si>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</si>
  <si>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</si>
  <si>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</si>
  <si>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</si>
  <si>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</si>
  <si>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</si>
  <si>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</si>
  <si>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</si>
  <si>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</si>
  <si>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</si>
  <si>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</si>
  <si>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</si>
  <si>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</si>
  <si>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</si>
  <si>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</si>
  <si>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</si>
  <si>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</si>
  <si>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</si>
  <si>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</si>
  <si>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</si>
  <si>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</si>
  <si>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</si>
  <si>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</si>
  <si>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</si>
  <si>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</si>
  <si>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</si>
  <si>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</si>
  <si>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</si>
  <si>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</si>
  <si>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</si>
  <si>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</si>
  <si>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</si>
  <si>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</si>
  <si>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</si>
  <si>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</si>
  <si>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</si>
  <si>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</si>
  <si>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</si>
  <si>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</si>
  <si>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</si>
  <si>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</si>
  <si>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</si>
  <si>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</si>
  <si>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</si>
  <si>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</si>
  <si>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</si>
  <si>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</si>
  <si>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</si>
  <si>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</si>
  <si>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</si>
  <si>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</si>
  <si>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</si>
  <si>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</si>
  <si>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</si>
  <si>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</si>
  <si>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</si>
  <si>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</si>
  <si>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</si>
  <si>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</si>
  <si>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</si>
  <si>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</si>
  <si>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</si>
  <si>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</si>
  <si>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</si>
  <si>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</si>
  <si>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</si>
  <si>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</si>
  <si>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</si>
  <si>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</si>
  <si>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</si>
  <si>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</si>
  <si>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</si>
  <si>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</si>
  <si>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</si>
  <si>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</si>
  <si>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</si>
  <si>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</si>
  <si>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</si>
  <si>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</si>
  <si>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</si>
  <si>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</si>
  <si>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</si>
  <si>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</si>
  <si>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</si>
  <si>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</si>
  <si>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</si>
  <si>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</si>
  <si>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</si>
  <si>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</si>
  <si>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</si>
  <si>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</si>
  <si>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</si>
  <si>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</si>
  <si>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</si>
  <si>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</si>
  <si>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</si>
  <si>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</si>
  <si>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</si>
  <si>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</si>
  <si>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</si>
  <si>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</si>
  <si>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</si>
  <si>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</si>
  <si>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</si>
  <si>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</si>
  <si>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</si>
  <si>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</si>
  <si>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</si>
  <si>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</si>
  <si>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</si>
  <si>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</si>
  <si>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</si>
  <si>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</si>
  <si>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</si>
  <si>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</si>
  <si>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</si>
  <si>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</si>
  <si>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</si>
  <si>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</si>
  <si>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</si>
  <si>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</si>
  <si>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</si>
  <si>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</si>
  <si>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</si>
  <si>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</si>
  <si>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</si>
  <si>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</si>
  <si>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</si>
  <si>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</si>
  <si>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</si>
  <si>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</si>
  <si>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</si>
  <si>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</si>
  <si>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</si>
  <si>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</si>
  <si>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</si>
  <si>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</si>
  <si>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</si>
  <si>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</si>
  <si>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</si>
  <si>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</si>
  <si>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</si>
  <si>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</si>
  <si>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</si>
  <si>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</si>
  <si>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</si>
  <si>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</si>
  <si>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</si>
  <si>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</si>
  <si>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</si>
  <si>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</si>
  <si>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</si>
  <si>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</si>
  <si>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</si>
  <si>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</si>
  <si>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</si>
  <si>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</si>
  <si>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</si>
  <si>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</si>
  <si>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</si>
  <si>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</si>
  <si>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</si>
  <si>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</si>
  <si>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</si>
  <si>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</si>
  <si>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</si>
  <si>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</si>
  <si>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</si>
  <si>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</si>
  <si>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</si>
  <si>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</si>
  <si>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</si>
  <si>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</si>
  <si>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</si>
  <si>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</si>
  <si>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</si>
  <si>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</si>
  <si>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</si>
  <si>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</si>
  <si>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</si>
  <si>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</si>
  <si>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</si>
  <si>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</si>
  <si>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</si>
  <si>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</si>
  <si>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</si>
  <si>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</si>
  <si>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</si>
  <si>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</si>
  <si>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</si>
  <si>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</si>
  <si>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</si>
  <si>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</si>
  <si>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</si>
  <si>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</si>
  <si>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</si>
  <si>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</si>
  <si>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</si>
  <si>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</si>
  <si>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</si>
  <si>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</si>
  <si>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</si>
  <si>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</si>
  <si>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</si>
  <si>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</si>
  <si>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</si>
  <si>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</si>
  <si>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</si>
  <si>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</si>
  <si>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</si>
  <si>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</si>
  <si>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</si>
  <si>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</si>
  <si>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</si>
  <si>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</si>
  <si>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</si>
  <si>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</si>
  <si>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</si>
  <si>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</si>
  <si>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</si>
  <si>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</si>
  <si>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</si>
  <si>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</si>
  <si>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</si>
  <si>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</si>
  <si>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</si>
  <si>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</si>
  <si>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</si>
  <si>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</si>
  <si>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</si>
  <si>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</si>
  <si>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</si>
  <si>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</si>
  <si>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</si>
  <si>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</si>
  <si>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</si>
  <si>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</si>
  <si>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</si>
  <si>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</si>
  <si>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</si>
  <si>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</si>
  <si>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</si>
  <si>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</si>
  <si>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</si>
  <si>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</si>
  <si>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</si>
  <si>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</si>
  <si>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</si>
  <si>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</si>
  <si>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</si>
  <si>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</si>
  <si>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</si>
  <si>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</si>
  <si>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</si>
  <si>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</si>
  <si>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</si>
  <si>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</si>
  <si>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</si>
  <si>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</si>
  <si>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</si>
  <si>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</si>
  <si>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</si>
  <si>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</si>
  <si>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</si>
  <si>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</si>
  <si>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</si>
  <si>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</si>
  <si>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</si>
  <si>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</si>
  <si>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</si>
  <si>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</si>
  <si>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</si>
  <si>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</si>
  <si>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</si>
  <si>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</si>
  <si>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</si>
  <si>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</si>
  <si>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</si>
  <si>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</si>
  <si>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</si>
  <si>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</si>
  <si>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</si>
  <si>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</si>
  <si>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</si>
  <si>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</si>
  <si>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</si>
  <si>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</si>
  <si>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</si>
  <si>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</si>
  <si>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</si>
  <si>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</si>
  <si>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</si>
  <si>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</si>
  <si>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</si>
  <si>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</si>
  <si>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</si>
  <si>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</si>
  <si>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</si>
  <si>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</si>
  <si>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</si>
  <si>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</si>
  <si>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</si>
  <si>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</si>
  <si>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</si>
  <si>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</si>
  <si>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</si>
  <si>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</si>
  <si>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</si>
  <si>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</si>
  <si>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</si>
  <si>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</si>
  <si>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</si>
  <si>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</si>
  <si>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</si>
  <si>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</si>
  <si>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</si>
  <si>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</si>
  <si>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</si>
  <si>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</si>
  <si>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</si>
  <si>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</si>
  <si>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</si>
  <si>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</si>
  <si>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</si>
  <si>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</si>
  <si>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</si>
  <si>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</si>
  <si>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</si>
  <si>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</si>
  <si>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</si>
  <si>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</si>
  <si>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</si>
  <si>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</si>
  <si>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</si>
  <si>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</si>
  <si>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</si>
  <si>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</si>
  <si>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</si>
  <si>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</si>
  <si>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</si>
  <si>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</si>
  <si>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</si>
  <si>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</si>
  <si>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</si>
  <si>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</si>
  <si>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</si>
  <si>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</si>
  <si>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</si>
  <si>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</si>
  <si>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</si>
  <si>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</si>
  <si>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</si>
  <si>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</si>
  <si>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</si>
  <si>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</si>
  <si>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</si>
  <si>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</si>
  <si>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</si>
  <si>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</si>
  <si>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</si>
  <si>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</si>
  <si>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</si>
  <si>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</si>
  <si>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</si>
  <si>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</si>
  <si>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</si>
  <si>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</si>
  <si>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</si>
  <si>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</si>
  <si>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</si>
  <si>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</si>
  <si>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</si>
  <si>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</si>
  <si>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</si>
  <si>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</si>
  <si>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</si>
  <si>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</si>
  <si>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</si>
  <si>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</si>
  <si>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</si>
  <si>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</si>
  <si>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</si>
  <si>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</si>
  <si>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</si>
  <si>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</si>
  <si>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</si>
  <si>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</si>
  <si>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</si>
  <si>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</si>
  <si>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</si>
  <si>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</si>
  <si>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</si>
  <si>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</si>
  <si>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</si>
  <si>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</si>
  <si>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</si>
  <si>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</si>
  <si>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</si>
  <si>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</si>
  <si>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</si>
  <si>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</si>
  <si>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</si>
  <si>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</si>
  <si>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</si>
  <si>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</si>
  <si>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</si>
  <si>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</si>
  <si>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</si>
  <si>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</si>
  <si>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</si>
  <si>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</si>
  <si>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</si>
  <si>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</si>
  <si>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</si>
  <si>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</si>
  <si>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</si>
  <si>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</si>
  <si>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</si>
  <si>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</si>
  <si>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</si>
  <si>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</si>
  <si>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</si>
  <si>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</si>
  <si>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</si>
  <si>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</si>
  <si>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</si>
  <si>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</si>
  <si>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</si>
  <si>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</si>
  <si>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</si>
  <si>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</si>
  <si>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</si>
  <si>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</si>
  <si>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</si>
  <si>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</si>
  <si>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</si>
  <si>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</si>
  <si>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</si>
  <si>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</si>
  <si>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</si>
  <si>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</si>
  <si>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</si>
  <si>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</si>
  <si>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</si>
  <si>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</si>
  <si>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</si>
  <si>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</si>
  <si>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</si>
  <si>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</si>
  <si>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</si>
  <si>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</si>
  <si>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</si>
  <si>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</si>
  <si>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</si>
  <si>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</si>
  <si>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</si>
  <si>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</si>
  <si>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</si>
  <si>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</si>
  <si>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</si>
  <si>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</si>
  <si>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</si>
  <si>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</si>
  <si>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</si>
  <si>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</si>
  <si>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</si>
  <si>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</si>
  <si>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</si>
  <si>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</si>
  <si>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</si>
  <si>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</si>
  <si>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</si>
  <si>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</si>
  <si>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</si>
  <si>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</si>
  <si>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</si>
  <si>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</si>
  <si>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</si>
  <si>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</si>
  <si>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</si>
  <si>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</si>
  <si>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</si>
  <si>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</si>
  <si>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</si>
  <si>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</si>
  <si>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</si>
  <si>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</si>
  <si>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</si>
  <si>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</si>
  <si>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</si>
  <si>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</si>
  <si>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</si>
  <si>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</si>
  <si>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</si>
  <si>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</si>
  <si>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</si>
  <si>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</si>
  <si>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</si>
  <si>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</si>
  <si>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</si>
  <si>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</si>
  <si>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</si>
  <si>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</si>
  <si>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</si>
  <si>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</si>
  <si>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</si>
  <si>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</si>
  <si>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</si>
  <si>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</si>
  <si>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</si>
  <si>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</si>
  <si>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</si>
  <si>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</si>
  <si>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</si>
  <si>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</si>
  <si>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</si>
  <si>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</si>
  <si>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</si>
  <si>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</si>
  <si>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</si>
  <si>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</si>
  <si>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</si>
  <si>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</si>
  <si>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</si>
  <si>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</si>
  <si>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</si>
  <si>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</si>
  <si>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</si>
  <si>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</si>
  <si>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</si>
  <si>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</si>
  <si>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</si>
  <si>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</si>
  <si>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</si>
  <si>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</si>
  <si>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</si>
  <si>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</si>
  <si>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</si>
  <si>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</si>
  <si>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</si>
  <si>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</si>
  <si>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</si>
  <si>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</si>
  <si>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</si>
  <si>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</si>
  <si>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</si>
  <si>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</si>
  <si>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</si>
  <si>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</si>
  <si>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</si>
  <si>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</si>
  <si>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</si>
  <si>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</si>
  <si>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</si>
  <si>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</si>
  <si>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</si>
  <si>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</si>
  <si>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</si>
  <si>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</si>
  <si>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</si>
  <si>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</si>
  <si>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</si>
  <si>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</si>
  <si>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</si>
  <si>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</si>
  <si>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</si>
  <si>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</si>
  <si>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</si>
  <si>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</si>
  <si>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</si>
  <si>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</si>
  <si>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</si>
  <si>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</si>
  <si>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</si>
  <si>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</si>
  <si>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</si>
  <si>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</si>
  <si>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</si>
  <si>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</si>
  <si>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</si>
  <si>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</si>
  <si>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</si>
  <si>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</si>
  <si>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</si>
  <si>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</si>
  <si>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</si>
  <si>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</si>
  <si>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</si>
  <si>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</si>
  <si>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</si>
  <si>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</si>
  <si>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</si>
  <si>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</si>
  <si>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</si>
  <si>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</si>
  <si>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</si>
  <si>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</si>
  <si>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</si>
  <si>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</si>
  <si>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</si>
  <si>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</si>
  <si>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</si>
  <si>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</si>
  <si>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</si>
  <si>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</si>
  <si>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</si>
  <si>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</si>
  <si>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</si>
  <si>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</si>
  <si>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</si>
  <si>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</si>
  <si>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</si>
  <si>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</si>
  <si>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</si>
  <si>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</si>
  <si>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</si>
  <si>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</si>
  <si>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</si>
  <si>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</si>
  <si>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</si>
  <si>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</si>
  <si>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</si>
  <si>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</si>
  <si>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</si>
  <si>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</si>
  <si>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</si>
  <si>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</si>
  <si>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</si>
  <si>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</si>
  <si>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</si>
  <si>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</si>
  <si>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</si>
  <si>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</si>
  <si>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</si>
  <si>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</si>
  <si>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</si>
  <si>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</si>
  <si>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</si>
  <si>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</si>
  <si>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</si>
  <si>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</si>
  <si>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</si>
  <si>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</si>
  <si>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</si>
  <si>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</si>
  <si>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</si>
  <si>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</si>
  <si>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</si>
  <si>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</si>
  <si>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</si>
  <si>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</si>
  <si>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</si>
  <si>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</si>
  <si>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</si>
  <si>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</si>
  <si>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</si>
  <si>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</si>
  <si>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</si>
  <si>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</si>
  <si>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</si>
  <si>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</si>
  <si>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</si>
  <si>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</si>
  <si>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</si>
  <si>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</si>
  <si>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</si>
  <si>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</si>
  <si>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</si>
  <si>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</si>
  <si>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</si>
  <si>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</si>
  <si>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</si>
  <si>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</si>
  <si>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</si>
  <si>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</si>
  <si>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</si>
  <si>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</si>
  <si>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</si>
  <si>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</si>
  <si>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</si>
  <si>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</si>
  <si>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</si>
  <si>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</si>
  <si>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</si>
  <si>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</si>
  <si>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</si>
  <si>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</si>
  <si>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</si>
  <si>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</si>
  <si>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</si>
  <si>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</si>
  <si>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</si>
  <si>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</si>
  <si>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</si>
  <si>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</si>
  <si>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</si>
  <si>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</si>
  <si>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</si>
  <si>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</si>
  <si>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</si>
  <si>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</si>
  <si>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</si>
  <si>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</si>
  <si>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</si>
  <si>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</si>
  <si>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</si>
  <si>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</si>
  <si>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</si>
  <si>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</si>
  <si>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</si>
  <si>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</si>
  <si>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</si>
  <si>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</si>
  <si>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</si>
  <si>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</si>
  <si>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</si>
  <si>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</si>
  <si>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</si>
  <si>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</si>
  <si>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</si>
  <si>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</si>
  <si>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</si>
  <si>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</si>
  <si>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</si>
  <si>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</si>
  <si>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</si>
  <si>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</si>
  <si>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</si>
  <si>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</si>
  <si>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</si>
  <si>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</si>
  <si>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</si>
  <si>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</si>
  <si>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</si>
  <si>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</si>
  <si>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</si>
  <si>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</si>
  <si>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</si>
  <si>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</si>
  <si>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</si>
  <si>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</si>
  <si>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</si>
  <si>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</si>
  <si>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</si>
  <si>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</si>
  <si>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</si>
  <si>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</si>
  <si>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</si>
  <si>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</si>
  <si>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</si>
  <si>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</si>
  <si>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</si>
  <si>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</si>
  <si>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</si>
  <si>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</si>
  <si>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</si>
  <si>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</si>
  <si>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</si>
  <si>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</si>
  <si>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</si>
  <si>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</si>
  <si>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</si>
  <si>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</si>
  <si>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</si>
  <si>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</si>
  <si>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</si>
  <si>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</si>
  <si>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</si>
  <si>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</si>
  <si>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</si>
  <si>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</si>
  <si>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</si>
  <si>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</si>
  <si>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</si>
  <si>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</si>
  <si>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</si>
  <si>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</si>
  <si>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</si>
  <si>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</si>
  <si>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</si>
  <si>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</si>
  <si>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</si>
  <si>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</si>
  <si>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</si>
  <si>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</si>
  <si>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</si>
  <si>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</si>
  <si>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</si>
  <si>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</si>
  <si>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</si>
  <si>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</si>
  <si>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</si>
  <si>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</si>
  <si>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</si>
  <si>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</si>
  <si>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</si>
  <si>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</si>
  <si>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</si>
  <si>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</si>
  <si>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</si>
  <si>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</si>
  <si>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</si>
  <si>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</si>
  <si>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</si>
  <si>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</si>
  <si>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</si>
  <si>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</si>
  <si>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</si>
  <si>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</si>
  <si>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</si>
  <si>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</si>
  <si>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</si>
  <si>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</si>
  <si>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</si>
  <si>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</si>
  <si>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</si>
  <si>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</si>
  <si>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</si>
  <si>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</si>
  <si>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</si>
  <si>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</si>
  <si>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</si>
  <si>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</si>
  <si>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</si>
  <si>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</si>
  <si>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</si>
  <si>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</si>
  <si>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</si>
  <si>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</si>
  <si>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</si>
  <si>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</si>
  <si>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</si>
  <si>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</si>
  <si>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</si>
  <si>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</si>
  <si>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</si>
  <si>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</si>
  <si>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</si>
  <si>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</si>
  <si>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</si>
  <si>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</si>
  <si>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</si>
  <si>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</si>
  <si>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</si>
  <si>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</si>
  <si>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</si>
  <si>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</si>
  <si>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</si>
  <si>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</si>
  <si>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</si>
  <si>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</si>
  <si>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</si>
  <si>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</si>
  <si>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</si>
  <si>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</si>
  <si>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</si>
  <si>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</si>
  <si>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</si>
  <si>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</si>
  <si>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</si>
  <si>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</si>
  <si>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</si>
  <si>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</si>
  <si>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</si>
  <si>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</si>
  <si>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</si>
  <si>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</si>
  <si>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</si>
  <si>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</si>
  <si>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</si>
  <si>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</si>
  <si>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</si>
  <si>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</si>
  <si>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</si>
  <si>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</si>
  <si>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</si>
  <si>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</si>
  <si>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</si>
  <si>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</si>
  <si>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</si>
  <si>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</si>
  <si>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</si>
  <si>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</si>
  <si>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</si>
  <si>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</si>
  <si>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</si>
  <si>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</si>
  <si>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</si>
  <si>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</si>
  <si>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</si>
  <si>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</si>
  <si>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</si>
  <si>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</si>
  <si>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</si>
  <si>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</si>
  <si>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</si>
  <si>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</si>
  <si>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</si>
  <si>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</si>
  <si>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</si>
  <si>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</si>
  <si>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</si>
  <si>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</si>
  <si>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</si>
  <si>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</si>
  <si>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</si>
  <si>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</si>
  <si>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</si>
  <si>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</si>
  <si>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</si>
  <si>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</si>
  <si>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</si>
  <si>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</si>
  <si>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</si>
  <si>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</si>
  <si>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</si>
  <si>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</si>
  <si>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</si>
  <si>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</si>
  <si>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</si>
  <si>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</si>
  <si>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</si>
  <si>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</si>
  <si>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</si>
  <si>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</si>
  <si>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</si>
  <si>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</si>
  <si>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</si>
  <si>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</si>
  <si>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</si>
  <si>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</si>
  <si>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</si>
  <si>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</si>
  <si>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</si>
  <si>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</si>
  <si>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</si>
  <si>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</si>
  <si>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</si>
  <si>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</si>
  <si>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</si>
  <si>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</si>
  <si>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</si>
  <si>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</si>
  <si>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</si>
  <si>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</si>
  <si>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</si>
  <si>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</si>
  <si>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</si>
  <si>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</si>
  <si>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</si>
  <si>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</si>
  <si>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</si>
  <si>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</si>
  <si>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</si>
  <si>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</si>
  <si>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</si>
  <si>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</si>
  <si>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</si>
  <si>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</si>
  <si>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</si>
  <si>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</si>
  <si>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</si>
  <si>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</si>
  <si>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</si>
  <si>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</si>
  <si>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</si>
  <si>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</si>
  <si>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</si>
  <si>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</si>
  <si>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</si>
  <si>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</si>
  <si>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</si>
  <si>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</si>
  <si>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</si>
  <si>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</si>
  <si>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</si>
  <si>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</si>
  <si>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</si>
  <si>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</si>
  <si>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</si>
  <si>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</si>
  <si>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</si>
  <si>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</si>
  <si>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</si>
  <si>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</si>
  <si>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</si>
  <si>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</si>
  <si>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</si>
  <si>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</si>
  <si>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</si>
  <si>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</si>
  <si>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</si>
  <si>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</si>
  <si>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</si>
  <si>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</si>
  <si>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</si>
  <si>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</si>
  <si>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</si>
  <si>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</si>
  <si>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</si>
  <si>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</si>
  <si>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</si>
  <si>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</si>
  <si>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</si>
  <si>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</si>
  <si>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</si>
  <si>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</si>
  <si>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</si>
  <si>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</si>
  <si>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</si>
  <si>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</si>
  <si>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</si>
  <si>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</si>
  <si>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</si>
  <si>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</si>
  <si>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</si>
  <si>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</si>
  <si>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</si>
  <si>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</si>
  <si>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</si>
  <si>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</si>
  <si>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</si>
  <si>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</si>
  <si>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</si>
  <si>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</si>
  <si>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</si>
  <si>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</si>
  <si>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</si>
  <si>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</si>
  <si>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</si>
  <si>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</si>
  <si>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</si>
  <si>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</si>
  <si>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</si>
  <si>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</si>
  <si>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</si>
  <si>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</si>
  <si>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</si>
  <si>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</si>
  <si>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</si>
  <si>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</si>
  <si>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</si>
  <si>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</si>
  <si>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</si>
  <si>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</si>
  <si>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</si>
  <si>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</si>
  <si>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</si>
  <si>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</si>
  <si>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</si>
  <si>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</si>
  <si>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</si>
  <si>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</si>
  <si>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</si>
  <si>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</si>
  <si>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</si>
  <si>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</si>
  <si>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</si>
  <si>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</si>
  <si>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</si>
  <si>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</si>
  <si>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</si>
  <si>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</si>
  <si>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</si>
  <si>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</si>
  <si>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</si>
  <si>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</si>
  <si>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</si>
  <si>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</si>
  <si>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</si>
  <si>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</si>
  <si>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</si>
  <si>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</si>
  <si>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</si>
  <si>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</si>
  <si>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</si>
  <si>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</si>
  <si>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</si>
  <si>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</si>
  <si>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</si>
  <si>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</si>
  <si>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</si>
  <si>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</si>
  <si>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</si>
  <si>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</si>
  <si>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</si>
  <si>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</si>
  <si>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</si>
  <si>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</si>
  <si>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</si>
  <si>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</si>
  <si>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</si>
  <si>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</si>
  <si>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</si>
  <si>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</si>
  <si>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</si>
  <si>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</si>
  <si>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</si>
  <si>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</si>
  <si>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</si>
  <si>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</si>
  <si>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</si>
  <si>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</si>
  <si>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</si>
  <si>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</si>
  <si>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</si>
  <si>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</si>
  <si>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</si>
  <si>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</si>
  <si>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</si>
  <si>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</si>
  <si>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</si>
  <si>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</si>
  <si>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</si>
  <si>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</si>
  <si>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</si>
  <si>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</si>
  <si>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</si>
  <si>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</si>
  <si>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</si>
  <si>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</si>
  <si>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</si>
  <si>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</si>
  <si>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</si>
  <si>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</si>
  <si>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</si>
  <si>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</si>
  <si>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</si>
  <si>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</si>
  <si>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</si>
  <si>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</si>
  <si>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</si>
  <si>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</si>
  <si>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</si>
  <si>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</si>
  <si>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</si>
  <si>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</si>
  <si>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</si>
  <si>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</si>
  <si>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</si>
  <si>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</si>
  <si>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</si>
  <si>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</si>
  <si>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</si>
  <si>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</si>
  <si>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</si>
  <si>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</si>
  <si>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</si>
  <si>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</si>
  <si>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</si>
  <si>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</si>
  <si>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</si>
  <si>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</si>
  <si>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</si>
  <si>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</si>
  <si>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</si>
  <si>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</si>
  <si>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</si>
  <si>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</si>
  <si>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</si>
  <si>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</si>
  <si>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</si>
  <si>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</si>
  <si>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</si>
  <si>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</si>
  <si>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</si>
  <si>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</si>
  <si>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</si>
  <si>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</si>
  <si>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</si>
  <si>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</si>
  <si>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</si>
  <si>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</si>
  <si>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</si>
  <si>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</si>
  <si>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</si>
  <si>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</si>
  <si>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</si>
  <si>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</si>
  <si>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</si>
  <si>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</si>
  <si>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</si>
  <si>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</si>
  <si>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</si>
  <si>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</si>
  <si>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</si>
  <si>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</si>
  <si>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</si>
  <si>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</si>
  <si>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</si>
  <si>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</si>
  <si>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</si>
  <si>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</si>
  <si>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</si>
  <si>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</si>
  <si>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</si>
  <si>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</si>
  <si>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</si>
  <si>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</si>
  <si>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</si>
  <si>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</si>
  <si>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</si>
  <si>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</si>
  <si>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</si>
  <si>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</si>
  <si>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</si>
  <si>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</si>
  <si>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</si>
  <si>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</si>
  <si>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</si>
  <si>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</si>
  <si>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</si>
  <si>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</si>
  <si>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</si>
  <si>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</si>
  <si>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</si>
  <si>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</si>
  <si>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</si>
  <si>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</si>
  <si>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</si>
  <si>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</si>
  <si>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</si>
  <si>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</si>
  <si>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</si>
  <si>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</si>
  <si>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</si>
  <si>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</si>
  <si>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</si>
  <si>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</si>
  <si>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</si>
  <si>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</si>
  <si>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</si>
  <si>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</si>
  <si>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</si>
  <si>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</si>
  <si>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</si>
  <si>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</si>
  <si>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</si>
  <si>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</si>
  <si>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</si>
  <si>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</si>
  <si>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</si>
  <si>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</si>
  <si>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</si>
  <si>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</si>
  <si>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</si>
  <si>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</si>
  <si>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</si>
  <si>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</si>
  <si>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</si>
  <si>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</si>
  <si>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</si>
  <si>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</si>
  <si>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</si>
  <si>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</si>
  <si>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</si>
  <si>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</si>
  <si>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</si>
  <si>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</si>
  <si>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PCM-20251117-00001772</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</si>
  <si>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</si>
  <si>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</si>
  <si>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</si>
  <si>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</si>
  <si>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</si>
  <si>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</si>
  <si>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</si>
  <si>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</si>
  <si>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</si>
  <si>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</si>
  <si>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</si>
  <si>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</si>
  <si>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</si>
  <si>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</si>
  <si>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</si>
  <si>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</si>
  <si>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</si>
  <si>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</si>
  <si>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</si>
  <si>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</si>
  <si>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</si>
  <si>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</si>
  <si>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</si>
  <si>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</si>
  <si>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</si>
  <si>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</si>
  <si>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</si>
  <si>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</si>
  <si>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</si>
  <si>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</si>
  <si>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</si>
  <si>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</si>
  <si>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</si>
  <si>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</si>
  <si>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</si>
  <si>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</si>
  <si>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</si>
  <si>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</si>
  <si>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</si>
  <si>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</si>
  <si>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</si>
  <si>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</si>
  <si>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</si>
  <si>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</si>
  <si>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</si>
  <si>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</si>
  <si>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</si>
  <si>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</si>
  <si>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</si>
  <si>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</si>
  <si>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</si>
  <si>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</si>
  <si>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</si>
  <si>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</si>
  <si>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</si>
  <si>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</si>
  <si>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</si>
  <si>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</si>
  <si>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</si>
  <si>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</si>
  <si>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</si>
  <si>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</si>
  <si>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</si>
  <si>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</si>
  <si>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</si>
  <si>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</si>
  <si>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</si>
  <si>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</si>
  <si>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</si>
  <si>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</si>
  <si>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</si>
  <si>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</si>
  <si>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</si>
  <si>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</si>
  <si>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</si>
  <si>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</si>
  <si>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</si>
  <si>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</si>
  <si>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</si>
  <si>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</si>
  <si>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</si>
  <si>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</si>
  <si>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</si>
  <si>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</si>
  <si>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</si>
  <si>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</si>
  <si>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site located inside Public Security Training Center Access allowed from 9 to 5PM ,Team will visit mornin</t>
  </si>
  <si>
    <t xml:space="preserve"> PCM-20250215-00000830 </t>
  </si>
  <si>
    <t>LTE site still down and  site located in aramco area access issue need special permission</t>
  </si>
  <si>
    <t>PCM-20251117-00001705</t>
  </si>
  <si>
    <t>At site TS</t>
  </si>
  <si>
    <t>NO PCM</t>
  </si>
  <si>
    <t>35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</si>
  <si>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</si>
  <si>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</si>
  <si>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</si>
  <si>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</si>
  <si>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</si>
  <si>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</si>
  <si>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</si>
  <si>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</si>
  <si>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</si>
  <si>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</si>
  <si>
    <t>PCM-20251117-00001999</t>
  </si>
  <si>
    <t xml:space="preserve">EM team need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</si>
</sst>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9" totalsRowShown="0" headerRowDxfId="48" dataDxfId="47" headerRowBorderDxfId="45" tableBorderDxfId="46" totalsRowBorderDxfId="44">
  <autoFilter ref="A1:L5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2" totalsRowShown="0" headerRowDxfId="31" dataDxfId="30" headerRowBorderDxfId="28" tableBorderDxfId="29">
  <autoFilter ref="A1:L1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6" totalsRowShown="0" headerRowDxfId="15" dataDxfId="14" headerRowBorderDxfId="12" tableBorderDxfId="13">
  <autoFilter ref="A1:L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315.878813425923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15445</v>
      </c>
      <c r="E3" s="63" t="s">
        <v>39021</v>
      </c>
      <c r="F3" s="127">
        <v>45978.769629629627</v>
      </c>
      <c r="G3" s="131">
        <f ca="1">IFERROR(NOW()-F3,"")</f>
        <v>5.7609722221968696E-2</v>
      </c>
      <c r="H3" s="127">
        <v>45978.764560185184</v>
      </c>
      <c r="I3" s="129" t="str">
        <f>IFERROR(VLOOKUP(D3,DB!A:F,6,0),"")</f>
        <v>SCECO</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45978.827239351849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45978.827239351849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45978.827239351849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45978.827239351849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45978.827239351849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45978.827239351849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45978.827239351849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45978.827239351849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45978.827239351849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45978.827239351849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45978.827239351849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45978.827239351849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45978.827239351849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45978.827239351849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45978.827239351849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45978.827239351849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45978.827239351849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45978.827239351849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45978.827239351849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45978.827239351849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45978.827239351849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45978.827239351849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45978.827239351849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45978.827239351849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45978.827239351849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45978.827239351849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45978.827239351849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45978.827239351849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45978.827239351849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45978.827239351849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45978.827239351849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45978.827239351849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45978.827239351849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45978.827239351849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45978.827239351849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45978.827239351849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45978.827239351849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45978.827239351849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45978.827239351849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45978.827239351849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45978.827239351849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45978.827239351849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45978.827239351849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45978.827239351849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45978.827239351849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45978.827239351849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45978.827239351849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45978.827239351849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45978.827239351849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45978.827239351849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45978.827239351849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45978.827239351849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45978.827239351849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45978.827239351849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45978.827239351849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45978.827239351849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45978.827239351849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45978.827239351849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45978.827239351849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45978.827239351849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45978.827239351849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45978.827239351849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45978.827239351849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45978.827239351849</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45978.827239351849</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45978.827239351849</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45978.827239351849</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45978.827239351849</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45978.827239351849</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B435BD24-D0DC-4758-A7AD-4EA63E399A3D}"/>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pane ySplit="1" topLeftCell="A2" activePane="bottomLeft" state="frozen"/>
      <selection pane="bottomLeft" activeCell="K15" sqref="K1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153.82740138888767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8.9033333330007736E-2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8" t="s">
        <v>39109</v>
      </c>
      <c r="B5" s="61" t="str">
        <f>IFERROR(VLOOKUP(D5,DB!A:K,11,0),"")</f>
        <v>R2</v>
      </c>
      <c r="C5" s="18">
        <v>3</v>
      </c>
      <c r="D5" s="18" t="s">
        <v>25749</v>
      </c>
      <c r="E5" s="102" t="s">
        <v>39102</v>
      </c>
      <c r="F5" s="74">
        <v>45978.767187500001</v>
      </c>
      <c r="G5" s="75">
        <f ca="1">IFERROR(NOW()-F5,"-")</f>
        <v>6.0051851847674698E-2</v>
      </c>
      <c r="H5" s="103">
        <v>45978.76021990741</v>
      </c>
      <c r="I5" s="18" t="str">
        <f>IFERROR(VLOOKUP(D5,DB!A:F,6,0),"")</f>
        <v>Generator-SG</v>
      </c>
      <c r="J5" s="18" t="str">
        <f>IFERROR(VLOOKUP(D5,DB!A:G,7,0),"")</f>
        <v>Weak</v>
      </c>
      <c r="K5" s="85"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45978.827239351849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45978.827239351849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45978.827239351849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45978.827239351849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45978.827239351849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45978.827239351849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45978.827239351849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45978.827239351849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45978.827239351849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45978.827239351849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45978.827239351849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45978.827239351849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45978.827239351849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45978.827239351849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45978.827239351849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45978.827239351849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45978.827239351849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45978.827239351849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45978.827239351849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45978.827239351849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45978.827239351849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45978.827239351849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45978.827239351849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45978.827239351849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45978.827239351849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45978.827239351849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45978.827239351849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45978.827239351849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45978.827239351849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45978.827239351849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45978.827239351849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45978.827239351849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45978.827239351849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45978.827239351849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45978.827239351849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45978.827239351849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45978.827239351849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45978.827239351849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45978.827239351849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45978.827239351849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45978.827239351849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45978.827239351849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45978.827239351849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45978.827239351849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45978.827239351849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45978.827239351849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45978.827239351849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45978.827239351849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45978.827239351849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45978.827239351849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45978.827239351849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45978.827239351849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45978.827239351849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45978.827239351849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45978.827239351849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45978.827239351849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45978.827239351849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45978.827239351849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45978.827239351849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45978.827239351849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45978.827239351849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45978.827239351849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45978.827239351849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45978.827239351849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45978.827239351849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45978.827239351849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45978.827239351849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45978.827239351849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45978.827239351849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45978.827239351849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45978.827239351849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45978.827239351849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45978.827239351849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45978.827239351849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45978.827239351849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45978.827239351849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45978.827239351849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45978.827239351849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45978.827239351849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45978.827239351849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45978.827239351849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45978.827239351849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45978.827239351849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45978.827239351849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45978.827239351849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45978.827239351849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45978.827239351849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45978.827239351849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45978.827239351849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45978.827239351849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45978.827239351849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45978.827239351849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45978.827239351849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45978.827239351849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45978.827239351849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45978.827239351849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45978.827239351849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45978.827239351849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45978.827239351849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45978.827239351849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45978.827239351849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45978.827239351849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45978.827239351849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45978.827239351849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45978.827239351849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45978.827239351849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45978.827239351849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45978.827239351849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45978.827239351849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45978.827239351849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45978.827239351849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45978.827239351849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45978.827239351849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45978.827239351849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45978.827239351849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45978.827239351849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45978.827239351849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45978.827239351849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45978.827239351849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45978.827239351849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45978.827239351849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45978.827239351849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45978.827239351849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45978.827239351849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45978.827239351849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45978.827239351849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45978.827239351849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45978.827239351849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45978.827239351849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45978.827239351849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45978.827239351849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45978.827239351849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45978.827239351849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45978.827239351849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45978.827239351849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45978.827239351849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45978.827239351849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45978.827239351849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45978.827239351849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45978.827239351849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45978.827239351849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45978.827239351849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45978.827239351849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45978.827239351849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45978.827239351849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45978.827239351849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45978.827239351849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45978.827239351849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45978.827239351849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45978.827239351849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45978.827239351849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45978.827239351849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45978.827239351849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45978.827239351849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45978.827239351849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45978.827239351849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45978.827239351849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45978.827239351849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45978.827239351849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45978.827239351849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45978.827239351849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45978.827239351849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45978.827239351849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45978.827239351849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45978.827239351849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45978.827239351849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45978.827239351849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45978.827239351849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45978.827239351849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45978.827239351849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45978.827239351849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45978.827239351849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45978.827239351849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45978.827239351849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45978.827239351849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45978.827239351849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45978.827239351849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45978.827239351849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45978.827239351849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45978.827239351849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45978.827239351849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45978.827239351849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45978.827239351849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45978.827239351849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45978.827239351849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45978.827239351849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45978.827239351849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45978.827239351849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45978.827239351849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45978.827239351849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45978.827239351849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45978.827239351849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45978.827239351849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45978.827239351849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45978.827239351849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45978.827239351849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45978.827239351849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45978.827239351849</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45978.827239351849</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10" ca="1" si="0">IFERROR(NOW()-F2,"-")</f>
        <v>45978.827239351849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45978.827239351849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45978.827239351849</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45978.827239351849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45978.827239351849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45978.827239351849</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45978.827239351849</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45978.827239351849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45978.827239351849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45978.827239351849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45978.827239351849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45978.827239351849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45978.827239351849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45978.827239351849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45978.827239351849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45978.827239351849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45978.827239351849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45978.827239351849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45978.827239351849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45978.827239351849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45978.827239351849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45978.827239351849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45978.827239351849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45978.827239351849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45978.827239351849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45978.827239351849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45978.827239351849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45978.827239351849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45978.827239351849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45978.827239351849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45978.827239351849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45978.827239351849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45978.827239351849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45978.827239351849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45978.827239351849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45978.827239351849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45978.827239351849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45978.827239351849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45978.827239351849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45978.827239351849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45978.827239351849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45978.827239351849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45978.827239351849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45978.827239351849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45978.827239351849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45978.827239351849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45978.827239351849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45978.827239351849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45978.827239351849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45978.827239351849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45978.827239351849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45978.827239351849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45978.827239351849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45978.827239351849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45978.827239351849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45978.827239351849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45978.827239351849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45978.827239351849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45978.827239351849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45978.827239351849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45978.827239351849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45978.827239351849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45978.827239351849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45978.827239351849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45978.827239351849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45978.827239351849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45978.827239351849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45978.827239351849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45978.827239351849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45978.827239351849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45978.827239351849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45978.827239351849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45978.827239351849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45978.827239351849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45978.827239351849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45978.827239351849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45978.827239351849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45978.827239351849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45978.827239351849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45978.827239351849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45978.827239351849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45978.827239351849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45978.827239351849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45978.827239351849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45978.827239351849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45978.827239351849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45978.827239351849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45978.827239351849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45978.827239351849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45978.827239351849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45978.827239351849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45978.827239351849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45978.827239351849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45978.827239351849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45978.827239351849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45978.827239351849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45978.827239351849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45978.827239351849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45978.827239351849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45978.827239351849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45978.827239351849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45978.827239351849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45978.827239351849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45978.827239351849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45978.827239351849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45978.827239351849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45978.827239351849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45978.827239351849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45978.827239351849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45978.827239351849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45978.827239351849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45978.827239351849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45978.827239351849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45978.827239351849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45978.827239351849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45978.827239351849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45978.827239351849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45978.827239351849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45978.827239351849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45978.827239351849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45978.827239351849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45978.827239351849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45978.827239351849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45978.827239351849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45978.827239351849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45978.827239351849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45978.827239351849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45978.827239351849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45978.827239351849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45978.827239351849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45978.827239351849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45978.827239351849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45978.827239351849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45978.827239351849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45978.827239351849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45978.827239351849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45978.827239351849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45978.827239351849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45978.827239351849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45978.827239351849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45978.827239351849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45978.827239351849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45978.827239351849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45978.827239351849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45978.827239351849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45978.827239351849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45978.827239351849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45978.827239351849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45978.827239351849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45978.827239351849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45978.827239351849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45978.827239351849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45978.827239351849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45978.827239351849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45978.827239351849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45978.827239351849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45978.827239351849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45978.827239351849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45978.827239351849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45978.827239351849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45978.827239351849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45978.827239351849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45978.827239351849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45978.827239351849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45978.827239351849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45978.827239351849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45978.827239351849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45978.827239351849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45978.827239351849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45978.827239351849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45978.827239351849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45978.827239351849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45978.827239351849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45978.827239351849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45978.827239351849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45978.827239351849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45978.827239351849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45978.827239351849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45978.827239351849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45978.827239351849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45978.827239351849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45978.827239351849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45978.827239351849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45978.827239351849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45978.827239351849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45978.827239351849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45978.827239351849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45978.827239351849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45978.827239351849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45978.827239351849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45978.827239351849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45978.827239351849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45978.827239351849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45978.827239351849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45978.827239351849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45978.827239351849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45978.827239351849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45978.827239351849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45978.827239351849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45978.827239351849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45978.827239351849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45978.827239351849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45978.827239351849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45978.827239351849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45978.827239351849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45978.827239351849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45978.827239351849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45978.827239351849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45978.827239351849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45978.827239351849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45978.827239351849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45978.827239351849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45978.827239351849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45978.827239351849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45978.827239351849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45978.827239351849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45978.827239351849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45978.827239351849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45978.827239351849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45978.827239351849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45978.827239351849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45978.827239351849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45978.827239351849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45978.827239351849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45978.827239351849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45978.827239351849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45978.827239351849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45978.827239351849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45978.827239351849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45978.827239351849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45978.827239351849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45978.827239351849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45978.827239351849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45978.827239351849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45978.827239351849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45978.827239351849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45978.827239351849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45978.827239351849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45978.827239351849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45978.827239351849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45978.827239351849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45978.827239351849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45978.827239351849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45978.827239351849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45978.827239351849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45978.827239351849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45978.827239351849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45978.827239351849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45978.827239351849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45978.827239351849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45978.827239351849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45978.827239351849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45978.827239351849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45978.827239351849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45978.827239351849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45978.827239351849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45978.827239351849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45978.827239351849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45978.827239351849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45978.827239351849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45978.827239351849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45978.827239351849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45978.827239351849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45978.827239351849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45978.827239351849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45978.827239351849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45978.827239351849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45978.827239351849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45978.827239351849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45978.827239351849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45978.827239351849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45978.827239351849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45978.827239351849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45978.827239351849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45978.827239351849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45978.827239351849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45978.827239351849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45978.827239351849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45978.827239351849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45978.827239351849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45978.827239351849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45978.827239351849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45978.827239351849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45978.827239351849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45978.827239351849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45978.827239351849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45978.827239351849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45978.827239351849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45978.827239351849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45978.827239351849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45978.827239351849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45978.827239351849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45978.827239351849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45978.827239351849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45978.827239351849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45978.827239351849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45978.827239351849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45978.827239351849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45978.827239351849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45978.827239351849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45978.827239351849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45978.827239351849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45978.827239351849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45978.827239351849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45978.827239351849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45978.827239351849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45978.827239351849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45978.827239351849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45978.827239351849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45978.827239351849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45978.827239351849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45978.827239351849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45978.827239351849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45978.827239351849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45978.827239351849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45978.827239351849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45978.827239351849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45978.827239351849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45978.827239351849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45978.827239351849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45978.827239351849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45978.827239351849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45978.827239351849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45978.827239351849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45978.827239351849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45978.827239351849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45978.827239351849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45978.827239351849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45978.827239351849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45978.827239351849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45978.827239351849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45978.827239351849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45978.827239351849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45978.827239351849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45978.827239351849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45978.827239351849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45978.827239351849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45978.827239351849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45978.827239351849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45978.827239351849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45978.827239351849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45978.827239351849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45978.827239351849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45978.827239351849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45978.827239351849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45978.827239351849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45978.827239351849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45978.827239351849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45978.827239351849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45978.827239351849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45978.827239351849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45978.827239351849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45978.827239351849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45978.827239351849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45978.827239351849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45978.827239351849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45978.827239351849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45978.827239351849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45978.827239351849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45978.827239351849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45978.827239351849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45978.827239351849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45978.827239351849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45978.827239351849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45978.827239351849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45978.827239351849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45978.827239351849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45978.827239351849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45978.827239351849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45978.827239351849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45978.827239351849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45978.827239351849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45978.827239351849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45978.827239351849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45978.827239351849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45978.827239351849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45978.827239351849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45978.827239351849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45978.827239351849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45978.827239351849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45978.827239351849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45978.827239351849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45978.827239351849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45978.827239351849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45978.827239351849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45978.827239351849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45978.827239351849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45978.827239351849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45978.827239351849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45978.827239351849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45978.827239351849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45978.827239351849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45978.827239351849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45978.827239351849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45978.827239351849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45978.827239351849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45978.827239351849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45978.827239351849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45978.827239351849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45978.827239351849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45978.827239351849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45978.827239351849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45978.827239351849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45978.827239351849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45978.827239351849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45978.827239351849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45978.827239351849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45978.827239351849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45978.827239351849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45978.827239351849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45978.827239351849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45978.827239351849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45978.827239351849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45978.827239351849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45978.827239351849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45978.827239351849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45978.827239351849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45978.827239351849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45978.827239351849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45978.827239351849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45978.827239351849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45978.827239351849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45978.827239351849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45978.827239351849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45978.827239351849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45978.827239351849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45978.827239351849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45978.827239351849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45978.827239351849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45978.827239351849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45978.827239351849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45978.827239351849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45978.827239351849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45978.827239351849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45978.827239351849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45978.827239351849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45978.827239351849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45978.827239351849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45978.827239351849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45978.827239351849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45978.827239351849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45978.827239351849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45978.827239351849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45978.827239351849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45978.827239351849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45978.827239351849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45978.827239351849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45978.827239351849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45978.827239351849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45978.827239351849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45978.827239351849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45978.827239351849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45978.827239351849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45978.827239351849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45978.827239351849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45978.827239351849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45978.827239351849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45978.827239351849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45978.827239351849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45978.827239351849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45978.827239351849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45978.827239351849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45978.827239351849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45978.827239351849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45978.827239351849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45978.827239351849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45978.827239351849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45978.827239351849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45978.827239351849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45978.827239351849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45978.827239351849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45978.827239351849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45978.827239351849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45978.827239351849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45978.827239351849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45978.827239351849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45978.827239351849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45978.827239351849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45978.827239351849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45978.827239351849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45978.827239351849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45978.827239351849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45978.827239351849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45978.827239351849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45978.827239351849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45978.827239351849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45978.827239351849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45978.827239351849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45978.827239351849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45978.827239351849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45978.827239351849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45978.827239351849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45978.827239351849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45978.827239351849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45978.827239351849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45978.827239351849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45978.827239351849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45978.827239351849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45978.827239351849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45978.827239351849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45978.827239351849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45978.827239351849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45978.827239351849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45978.827239351849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45978.827239351849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45978.827239351849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45978.827239351849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45978.827239351849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45978.827239351849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45978.827239351849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45978.827239351849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45978.827239351849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45978.827239351849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45978.827239351849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45978.827239351849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45978.827239351849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45978.827239351849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45978.827239351849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45978.827239351849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45978.827239351849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45978.827239351849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45978.827239351849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45978.827239351849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45978.827239351849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45978.827239351849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45978.827239351849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45978.827239351849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45978.827239351849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45978.827239351849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45978.827239351849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45978.827239351849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45978.827239351849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45978.827239351849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45978.827239351849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45978.827239351849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45978.827239351849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45978.827239351849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45978.827239351849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45978.827239351849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45978.827239351849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45978.827239351849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45978.827239351849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45978.827239351849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45978.827239351849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45978.827239351849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45978.827239351849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45978.827239351849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45978.827239351849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45978.827239351849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45978.827239351849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45978.827239351849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45978.827239351849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45978.827239351849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45978.827239351849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45978.827239351849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45978.827239351849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45978.827239351849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45978.827239351849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45978.827239351849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45978.827239351849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45978.827239351849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45978.827239351849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45978.827239351849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45978.827239351849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45978.827239351849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45978.827239351849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45978.827239351849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45978.827239351849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45978.827239351849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45978.827239351849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45978.827239351849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45978.827239351849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45978.827239351849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45978.827239351849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45978.827239351849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45978.827239351849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45978.827239351849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45978.827239351849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45978.827239351849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45978.827239351849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45978.827239351849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45978.827239351849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45978.827239351849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45978.827239351849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45978.827239351849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45978.827239351849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45978.827239351849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45978.827239351849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45978.827239351849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45978.827239351849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45978.827239351849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45978.827239351849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45978.827239351849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45978.827239351849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45978.827239351849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45978.827239351849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45978.827239351849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45978.827239351849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45978.827239351849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45978.827239351849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45978.827239351849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45978.827239351849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45978.827239351849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45978.827239351849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45978.827239351849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45978.827239351849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45978.827239351849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45978.827239351849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45978.827239351849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45978.827239351849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45978.827239351849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45978.827239351849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45978.827239351849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45978.827239351849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45978.827239351849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45978.827239351849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45978.827239351849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45978.827239351849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45978.827239351849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45978.827239351849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45978.827239351849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45978.827239351849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45978.827239351849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45978.827239351849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45978.827239351849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45978.827239351849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45978.827239351849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45978.827239351849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45978.827239351849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45978.827239351849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45978.827239351849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45978.827239351849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45978.827239351849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45978.827239351849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45978.827239351849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45978.827239351849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45978.827239351849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45978.827239351849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45978.827239351849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45978.827239351849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45978.827239351849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45978.827239351849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45978.827239351849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45978.827239351849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45978.827239351849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45978.827239351849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45978.827239351849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45978.827239351849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45978.827239351849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45978.827239351849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45978.827239351849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45978.827239351849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45978.827239351849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45978.827239351849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45978.827239351849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45978.827239351849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45978.827239351849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45978.827239351849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45978.827239351849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45978.827239351849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45978.827239351849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45978.827239351849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45978.827239351849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45978.827239351849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45978.827239351849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45978.827239351849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45978.827239351849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45978.827239351849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45978.827239351849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45978.827239351849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45978.827239351849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45978.827239351849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45978.827239351849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45978.827239351849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45978.827239351849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45978.827239351849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45978.827239351849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45978.827239351849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45978.827239351849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45978.827239351849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45978.827239351849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45978.827239351849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45978.827239351849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45978.827239351849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45978.827239351849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45978.827239351849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45978.827239351849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45978.827239351849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45978.827239351849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45978.827239351849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45978.827239351849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45978.827239351849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45978.827239351849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45978.827239351849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45978.827239351849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45978.827239351849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45978.827239351849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45978.827239351849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45978.827239351849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45978.827239351849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45978.827239351849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45978.827239351849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45978.827239351849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45978.827239351849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45978.827239351849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45978.827239351849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45978.827239351849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45978.827239351849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45978.827239351849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45978.827239351849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45978.827239351849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45978.827239351849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45978.827239351849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45978.827239351849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45978.827239351849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45978.827239351849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45978.827239351849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45978.827239351849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45978.827239351849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45978.827239351849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45978.827239351849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45978.827239351849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45978.827239351849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45978.827239351849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45978.827239351849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45978.827239351849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45978.827239351849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45978.827239351849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45978.827239351849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45978.827239351849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45978.827239351849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45978.827239351849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45978.827239351849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45978.827239351849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45978.827239351849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45978.827239351849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45978.827239351849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45978.827239351849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45978.827239351849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45978.827239351849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45978.827239351849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45978.827239351849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45978.827239351849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45978.827239351849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45978.827239351849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45978.827239351849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45978.827239351849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45978.827239351849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45978.827239351849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45978.827239351849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45978.827239351849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45978.827239351849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45978.827239351849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45978.827239351849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45978.827239351849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45978.827239351849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45978.827239351849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45978.827239351849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45978.827239351849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45978.827239351849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45978.827239351849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45978.827239351849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45978.827239351849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45978.827239351849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45978.827239351849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45978.827239351849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45978.827239351849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45978.827239351849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45978.827239351849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45978.827239351849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45978.827239351849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45978.827239351849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45978.827239351849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45978.827239351849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45978.827239351849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45978.827239351849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45978.827239351849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45978.827239351849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45978.827239351849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45978.827239351849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45978.827239351849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45978.827239351849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45978.827239351849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45978.827239351849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45978.827239351849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45978.827239351849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45978.827239351849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45978.827239351849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45978.827239351849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45978.827239351849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45978.827239351849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45978.827239351849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45978.827239351849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45978.827239351849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45978.827239351849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45978.827239351849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45978.827239351849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45978.827239351849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45978.827239351849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45978.827239351849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45978.827239351849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45978.827239351849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45978.827239351849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45978.827239351849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45978.827239351849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45978.827239351849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45978.827239351849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45978.827239351849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45978.827239351849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45978.827239351849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45978.827239351849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45978.827239351849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45978.827239351849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45978.827239351849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45978.827239351849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45978.827239351849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45978.827239351849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45978.827239351849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45978.827239351849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45978.827239351849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45978.827239351849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45978.827239351849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45978.827239351849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45978.827239351849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45978.827239351849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45978.827239351849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45978.827239351849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45978.827239351849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45978.827239351849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45978.827239351849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45978.827239351849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45978.827239351849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45978.827239351849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45978.827239351849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45978.827239351849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45978.827239351849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45978.827239351849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45978.827239351849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45978.827239351849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45978.827239351849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45978.827239351849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45978.827239351849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45978.827239351849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45978.827239351849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45978.827239351849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45978.827239351849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45978.827239351849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45978.827239351849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45978.827239351849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45978.827239351849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45978.827239351849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45978.827239351849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45978.827239351849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45978.827239351849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45978.827239351849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45978.827239351849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45978.827239351849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45978.827239351849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45978.827239351849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45978.827239351849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45978.827239351849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45978.827239351849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45978.827239351849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45978.827239351849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45978.827239351849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45978.827239351849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45978.827239351849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45978.827239351849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45978.827239351849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45978.827239351849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45978.827239351849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45978.827239351849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45978.827239351849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45978.827239351849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45978.827239351849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45978.827239351849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45978.827239351849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45978.827239351849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45978.827239351849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45978.827239351849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45978.827239351849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45978.827239351849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45978.827239351849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45978.827239351849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45978.827239351849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45978.827239351849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45978.827239351849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45978.827239351849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45978.827239351849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45978.827239351849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45978.827239351849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45978.827239351849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45978.827239351849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45978.827239351849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45978.827239351849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45978.827239351849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45978.827239351849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45978.827239351849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45978.827239351849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45978.827239351849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45978.827239351849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45978.827239351849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45978.827239351849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45978.827239351849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45978.827239351849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45978.827239351849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45978.827239351849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45978.827239351849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45978.827239351849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45978.827239351849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45978.827239351849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45978.827239351849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45978.827239351849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45978.827239351849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45978.827239351849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45978.827239351849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45978.827239351849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45978.827239351849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45978.827239351849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45978.827239351849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45978.827239351849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45978.827239351849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45978.827239351849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45978.827239351849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45978.827239351849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45978.827239351849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45978.827239351849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45978.827239351849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45978.827239351849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45978.827239351849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45978.827239351849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45978.827239351849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45978.827239351849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45978.827239351849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45978.827239351849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45978.827239351849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45978.827239351849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45978.827239351849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45978.827239351849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45978.827239351849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45978.827239351849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45978.827239351849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45978.827239351849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45978.827239351849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45978.827239351849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45978.827239351849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45978.827239351849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45978.827239351849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45978.827239351849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45978.827239351849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45978.827239351849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45978.827239351849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45978.827239351849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45978.827239351849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45978.827239351849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45978.827239351849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45978.827239351849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45978.827239351849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45978.827239351849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45978.827239351849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45978.827239351849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45978.827239351849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45978.827239351849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45978.827239351849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45978.827239351849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45978.827239351849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45978.827239351849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45978.827239351849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45978.827239351849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45978.827239351849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45978.827239351849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45978.827239351849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45978.827239351849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45978.827239351849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45978.827239351849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45978.827239351849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45978.827239351849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45978.827239351849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45978.827239351849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45978.827239351849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45978.827239351849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45978.827239351849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45978.827239351849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45978.827239351849</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9"/>
  <sheetViews>
    <sheetView workbookViewId="0">
      <selection activeCell="K22" sqref="K2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275.34652175925294</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4</v>
      </c>
      <c r="D3" s="91" t="s">
        <v>36646</v>
      </c>
      <c r="E3" s="94" t="s">
        <v>39021</v>
      </c>
      <c r="F3" s="95">
        <v>45978.742175925923</v>
      </c>
      <c r="G3" s="96">
        <f ca="1">IFERROR(NOW()-F3,"")</f>
        <v>8.5063425925909542E-2</v>
      </c>
      <c r="H3" s="95">
        <v>45978.730844907404</v>
      </c>
      <c r="I3" s="113" t="str">
        <f>IFERROR(VLOOKUP(D3,DB!A:F,6,0),"")</f>
        <v>Generator-DG</v>
      </c>
      <c r="J3" s="113" t="str">
        <f>IFERROR(VLOOKUP(D3,DB!A:G,7,0),"")</f>
        <v>Good</v>
      </c>
      <c r="K3" s="97" t="s">
        <v>39114</v>
      </c>
      <c r="L3" s="91" t="str">
        <f>IFERROR(VLOOKUP(D3,DB!A:I,9,0),"")</f>
        <v>Latis</v>
      </c>
    </row>
    <row r="4" spans="1:16" ht="15" customHeight="1">
      <c r="A4" s="113" t="s">
        <v>39115</v>
      </c>
      <c r="B4" s="113" t="str">
        <f>IFERROR(VLOOKUP(D4,DB!A:K,11,0),"")</f>
        <v>R4</v>
      </c>
      <c r="C4" s="93">
        <v>2</v>
      </c>
      <c r="D4" s="91" t="s">
        <v>36227</v>
      </c>
      <c r="E4" s="94" t="s">
        <v>39021</v>
      </c>
      <c r="F4" s="95"/>
      <c r="G4" s="96">
        <f ca="1">IFERROR(NOW()-F4,"")</f>
        <v>45978.827239351849</v>
      </c>
      <c r="H4" s="95">
        <v>45978.733784722222</v>
      </c>
      <c r="I4" s="113" t="str">
        <f>IFERROR(VLOOKUP(D4,DB!A:F,6,0),"")</f>
        <v>SCECO</v>
      </c>
      <c r="J4" s="113" t="str">
        <f>IFERROR(VLOOKUP(D4,DB!A:G,7,0),"")</f>
        <v>Dead</v>
      </c>
      <c r="K4" s="97" t="s">
        <v>39116</v>
      </c>
      <c r="L4" s="91" t="str">
        <f>IFERROR(VLOOKUP(D4,DB!A:I,9,0),"")</f>
        <v>Latis</v>
      </c>
    </row>
    <row r="5" spans="1:16" ht="15" customHeight="1">
      <c r="A5" s="113"/>
      <c r="B5" s="113" t="str">
        <f>IFERROR(VLOOKUP(D5,DB!A:K,11,0),"")</f>
        <v/>
      </c>
      <c r="C5" s="93"/>
      <c r="D5" s="91"/>
      <c r="E5" s="94"/>
      <c r="F5" s="95"/>
      <c r="G5" s="96">
        <f ca="1">IFERROR(NOW()-F5,"")</f>
        <v>45978.827239351849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45978.827239351849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45978.827239351849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45978.827239351849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45978.827239351849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45978.827239351849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45978.827239351849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45978.827239351849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45978.827239351849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45978.827239351849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45978.827239351849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45978.827239351849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45978.827239351849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45978.827239351849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45978.827239351849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45978.827239351849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45978.827239351849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45978.827239351849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45978.827239351849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45978.827239351849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45978.827239351849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ref="G26:G89" ca="1" si="0">IFERROR(NOW()-F26,"")</f>
        <v>45978.827239351849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45978.827239351849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45978.827239351849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45978.827239351849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45978.827239351849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45978.827239351849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45978.827239351849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45978.827239351849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45978.827239351849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45978.827239351849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45978.827239351849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45978.827239351849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45978.827239351849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45978.827239351849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45978.827239351849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45978.827239351849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45978.827239351849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45978.827239351849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45978.827239351849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45978.827239351849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45978.827239351849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45978.827239351849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45978.827239351849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45978.827239351849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45978.827239351849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45978.827239351849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45978.827239351849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45978.827239351849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45978.827239351849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45978.827239351849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45978.827239351849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45978.827239351849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45978.827239351849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45978.827239351849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45978.827239351849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45978.827239351849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45978.827239351849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45978.827239351849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45978.827239351849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45978.827239351849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45978.827239351849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45978.827239351849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45978.827239351849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45978.827239351849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45978.827239351849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45978.827239351849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45978.827239351849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45978.827239351849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45978.827239351849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45978.827239351849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45978.827239351849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45978.827239351849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45978.827239351849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45978.827239351849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45978.827239351849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45978.827239351849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45978.827239351849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45978.827239351849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45978.827239351849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45978.827239351849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45978.827239351849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0"/>
        <v>45978.827239351849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0"/>
        <v>45978.827239351849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0"/>
        <v>45978.827239351849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ref="G90:G153" ca="1" si="1">IFERROR(NOW()-F90,"")</f>
        <v>45978.827239351849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45978.827239351849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45978.827239351849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45978.827239351849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45978.827239351849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45978.827239351849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45978.827239351849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45978.827239351849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45978.827239351849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45978.827239351849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45978.827239351849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45978.827239351849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45978.827239351849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45978.827239351849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45978.827239351849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45978.827239351849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45978.827239351849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45978.827239351849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45978.827239351849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45978.827239351849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45978.827239351849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45978.827239351849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45978.827239351849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45978.827239351849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45978.827239351849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45978.827239351849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45978.827239351849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45978.827239351849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45978.827239351849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45978.827239351849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45978.827239351849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45978.827239351849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45978.827239351849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45978.827239351849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45978.827239351849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45978.827239351849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45978.827239351849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45978.827239351849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45978.827239351849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45978.827239351849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45978.827239351849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45978.827239351849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45978.827239351849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45978.827239351849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45978.827239351849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45978.827239351849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45978.827239351849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45978.827239351849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45978.827239351849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45978.827239351849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45978.827239351849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45978.827239351849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45978.827239351849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45978.827239351849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45978.827239351849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45978.827239351849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45978.827239351849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45978.827239351849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45978.827239351849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45978.827239351849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45978.827239351849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1"/>
        <v>45978.827239351849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1"/>
        <v>45978.827239351849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1"/>
        <v>45978.827239351849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ref="G154:G217" ca="1" si="2">IFERROR(NOW()-F154,"")</f>
        <v>45978.827239351849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45978.827239351849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45978.827239351849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45978.827239351849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45978.827239351849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45978.827239351849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45978.827239351849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45978.827239351849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45978.827239351849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45978.827239351849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45978.827239351849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45978.827239351849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45978.827239351849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45978.827239351849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45978.827239351849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45978.827239351849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45978.827239351849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45978.827239351849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45978.827239351849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45978.827239351849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45978.827239351849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45978.827239351849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45978.827239351849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45978.827239351849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45978.827239351849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45978.827239351849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45978.827239351849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45978.827239351849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45978.827239351849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45978.827239351849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45978.827239351849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45978.827239351849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45978.827239351849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45978.827239351849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45978.827239351849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45978.827239351849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45978.827239351849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45978.827239351849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45978.827239351849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45978.827239351849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45978.827239351849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45978.827239351849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45978.827239351849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45978.827239351849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45978.827239351849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45978.827239351849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45978.827239351849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45978.827239351849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45978.827239351849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45978.827239351849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45978.827239351849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45978.827239351849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45978.827239351849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45978.827239351849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45978.827239351849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45978.827239351849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45978.827239351849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45978.827239351849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45978.827239351849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45978.827239351849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45978.827239351849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2"/>
        <v>45978.827239351849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2"/>
        <v>45978.827239351849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2"/>
        <v>45978.827239351849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ref="G218:G281" ca="1" si="3">IFERROR(NOW()-F218,"")</f>
        <v>45978.827239351849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45978.827239351849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45978.827239351849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45978.827239351849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45978.827239351849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45978.827239351849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45978.827239351849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45978.827239351849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45978.827239351849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45978.827239351849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45978.827239351849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45978.827239351849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45978.827239351849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45978.827239351849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45978.827239351849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45978.827239351849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45978.827239351849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45978.827239351849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45978.827239351849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45978.827239351849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45978.827239351849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45978.827239351849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45978.827239351849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45978.827239351849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45978.827239351849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45978.827239351849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45978.827239351849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45978.827239351849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45978.827239351849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45978.827239351849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45978.827239351849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45978.827239351849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45978.827239351849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45978.827239351849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45978.827239351849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45978.827239351849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45978.827239351849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45978.827239351849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45978.827239351849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45978.827239351849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45978.827239351849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45978.827239351849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45978.827239351849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45978.827239351849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45978.827239351849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45978.827239351849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45978.827239351849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45978.827239351849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45978.827239351849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45978.827239351849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45978.827239351849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45978.827239351849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45978.827239351849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45978.827239351849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45978.827239351849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45978.827239351849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45978.827239351849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45978.827239351849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45978.827239351849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45978.827239351849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45978.827239351849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3"/>
        <v>45978.827239351849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3"/>
        <v>45978.827239351849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3"/>
        <v>45978.827239351849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ref="G282:G345" ca="1" si="4">IFERROR(NOW()-F282,"")</f>
        <v>45978.827239351849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45978.827239351849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45978.827239351849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45978.827239351849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45978.827239351849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45978.827239351849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45978.827239351849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45978.827239351849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45978.827239351849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45978.827239351849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45978.827239351849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45978.827239351849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45978.827239351849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45978.827239351849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45978.827239351849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45978.827239351849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45978.827239351849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45978.827239351849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45978.827239351849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45978.827239351849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45978.827239351849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45978.827239351849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45978.827239351849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45978.827239351849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45978.827239351849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45978.827239351849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45978.827239351849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45978.827239351849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45978.827239351849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45978.827239351849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45978.827239351849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45978.827239351849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45978.827239351849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45978.827239351849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45978.827239351849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45978.827239351849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45978.827239351849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45978.827239351849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45978.827239351849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45978.827239351849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45978.827239351849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45978.827239351849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45978.827239351849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45978.827239351849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45978.827239351849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45978.827239351849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45978.827239351849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45978.827239351849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45978.827239351849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45978.827239351849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45978.827239351849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45978.827239351849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45978.827239351849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45978.827239351849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45978.827239351849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45978.827239351849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45978.827239351849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45978.827239351849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45978.827239351849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45978.827239351849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45978.827239351849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4"/>
        <v>45978.827239351849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4"/>
        <v>45978.827239351849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4"/>
        <v>45978.827239351849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ref="G346:G409" ca="1" si="5">IFERROR(NOW()-F346,"")</f>
        <v>45978.827239351849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45978.827239351849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45978.827239351849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45978.827239351849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45978.827239351849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45978.827239351849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45978.827239351849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45978.827239351849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45978.827239351849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45978.827239351849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45978.827239351849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45978.827239351849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45978.827239351849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45978.827239351849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45978.827239351849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45978.827239351849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45978.827239351849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45978.827239351849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45978.827239351849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45978.827239351849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45978.827239351849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45978.827239351849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45978.827239351849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45978.827239351849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45978.827239351849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45978.827239351849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45978.827239351849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45978.827239351849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45978.827239351849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45978.827239351849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45978.827239351849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45978.827239351849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45978.827239351849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45978.827239351849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45978.827239351849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45978.827239351849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45978.827239351849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45978.827239351849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45978.827239351849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45978.827239351849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45978.827239351849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45978.827239351849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45978.827239351849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45978.827239351849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45978.827239351849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45978.827239351849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45978.827239351849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45978.827239351849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45978.827239351849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45978.827239351849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45978.827239351849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45978.827239351849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45978.827239351849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45978.827239351849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45978.827239351849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45978.827239351849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45978.827239351849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45978.827239351849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45978.827239351849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45978.827239351849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45978.827239351849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5"/>
        <v>45978.827239351849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5"/>
        <v>45978.827239351849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5"/>
        <v>45978.827239351849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ref="G410:G473" ca="1" si="6">IFERROR(NOW()-F410,"")</f>
        <v>45978.827239351849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45978.827239351849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45978.827239351849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45978.827239351849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45978.827239351849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45978.827239351849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45978.827239351849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45978.827239351849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45978.827239351849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45978.827239351849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45978.827239351849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45978.827239351849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45978.827239351849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45978.827239351849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45978.827239351849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45978.827239351849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45978.827239351849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45978.827239351849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45978.827239351849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45978.827239351849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45978.827239351849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45978.827239351849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45978.827239351849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45978.827239351849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45978.827239351849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45978.827239351849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45978.827239351849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45978.827239351849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45978.827239351849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45978.827239351849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45978.827239351849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45978.827239351849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45978.827239351849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45978.827239351849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45978.827239351849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45978.827239351849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45978.827239351849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45978.827239351849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45978.827239351849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45978.827239351849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45978.827239351849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45978.827239351849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45978.827239351849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45978.827239351849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45978.827239351849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45978.827239351849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45978.827239351849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45978.827239351849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45978.827239351849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45978.827239351849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45978.827239351849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45978.827239351849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45978.827239351849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45978.827239351849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45978.827239351849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45978.827239351849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45978.827239351849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45978.827239351849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45978.827239351849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45978.827239351849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45978.827239351849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6"/>
        <v>45978.827239351849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6"/>
        <v>45978.827239351849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6"/>
        <v>45978.827239351849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ref="G474:G519" ca="1" si="7">IFERROR(NOW()-F474,"")</f>
        <v>45978.827239351849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45978.827239351849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45978.827239351849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45978.827239351849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45978.827239351849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45978.827239351849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45978.827239351849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45978.827239351849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45978.827239351849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45978.827239351849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45978.827239351849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45978.827239351849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45978.827239351849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45978.827239351849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45978.827239351849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45978.827239351849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45978.827239351849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45978.827239351849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45978.827239351849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45978.827239351849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45978.827239351849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45978.827239351849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45978.827239351849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45978.827239351849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45978.827239351849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45978.827239351849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45978.827239351849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45978.827239351849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45978.827239351849</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45978.827239351849</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45978.827239351849</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45978.827239351849</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45978.827239351849</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45978.827239351849</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45978.827239351849</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45978.827239351849</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45978.827239351849</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45978.827239351849</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45978.827239351849</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45978.827239351849</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45978.827239351849</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45978.827239351849</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45978.827239351849</v>
      </c>
      <c r="H516" s="95"/>
      <c r="I516" s="113" t="str">
        <f>IFERROR(VLOOKUP(D516,DB!A:F,6,0),"")</f>
        <v/>
      </c>
      <c r="J516" s="113" t="str">
        <f>IFERROR(VLOOKUP(D516,DB!A:G,7,0),"")</f>
        <v/>
      </c>
      <c r="K516" s="97"/>
      <c r="L516" s="91" t="str">
        <f>IFERROR(VLOOKUP(D516,DB!A:I,9,0),"")</f>
        <v/>
      </c>
    </row>
    <row r="517" spans="1:12" ht="15" customHeight="1">
      <c r="A517" s="113"/>
      <c r="B517" s="113" t="str">
        <f>IFERROR(VLOOKUP(D517,DB!A:K,11,0),"")</f>
        <v/>
      </c>
      <c r="C517" s="93"/>
      <c r="D517" s="91"/>
      <c r="E517" s="94"/>
      <c r="F517" s="95"/>
      <c r="G517" s="96">
        <f t="shared" ca="1" si="7"/>
        <v>45978.827239351849</v>
      </c>
      <c r="H517" s="95"/>
      <c r="I517" s="113" t="str">
        <f>IFERROR(VLOOKUP(D517,DB!A:F,6,0),"")</f>
        <v/>
      </c>
      <c r="J517" s="113" t="str">
        <f>IFERROR(VLOOKUP(D517,DB!A:G,7,0),"")</f>
        <v/>
      </c>
      <c r="K517" s="97"/>
      <c r="L517" s="91" t="str">
        <f>IFERROR(VLOOKUP(D517,DB!A:I,9,0),"")</f>
        <v/>
      </c>
    </row>
    <row r="518" spans="1:12" ht="15" customHeight="1">
      <c r="A518" s="113"/>
      <c r="B518" s="113" t="str">
        <f>IFERROR(VLOOKUP(D518,DB!A:K,11,0),"")</f>
        <v/>
      </c>
      <c r="C518" s="93"/>
      <c r="D518" s="91"/>
      <c r="E518" s="94"/>
      <c r="F518" s="95"/>
      <c r="G518" s="96">
        <f t="shared" ca="1" si="7"/>
        <v>45978.827239351849</v>
      </c>
      <c r="H518" s="95"/>
      <c r="I518" s="113" t="str">
        <f>IFERROR(VLOOKUP(D518,DB!A:F,6,0),"")</f>
        <v/>
      </c>
      <c r="J518" s="113" t="str">
        <f>IFERROR(VLOOKUP(D518,DB!A:G,7,0),"")</f>
        <v/>
      </c>
      <c r="K518" s="97"/>
      <c r="L518" s="91" t="str">
        <f>IFERROR(VLOOKUP(D518,DB!A:I,9,0),"")</f>
        <v/>
      </c>
    </row>
    <row r="519" spans="1:12" ht="15" customHeight="1">
      <c r="A519" s="113"/>
      <c r="B519" s="113" t="str">
        <f>IFERROR(VLOOKUP(D519,DB!A:K,11,0),"")</f>
        <v/>
      </c>
      <c r="C519" s="93"/>
      <c r="D519" s="91"/>
      <c r="E519" s="94"/>
      <c r="F519" s="95"/>
      <c r="G519" s="96">
        <f t="shared" ca="1" si="7"/>
        <v>45978.827239351849</v>
      </c>
      <c r="H519" s="95"/>
      <c r="I519" s="113" t="str">
        <f>IFERROR(VLOOKUP(D519,DB!A:F,6,0),"")</f>
        <v/>
      </c>
      <c r="J519" s="113" t="str">
        <f>IFERROR(VLOOKUP(D519,DB!A:G,7,0),"")</f>
        <v/>
      </c>
      <c r="K519" s="97"/>
      <c r="L519" s="91" t="str">
        <f>IFERROR(VLOOKUP(D519,DB!A:I,9,0),"")</f>
        <v/>
      </c>
    </row>
  </sheetData>
  <dataValidations count="2">
    <dataValidation allowBlank="1" showInputMessage="1" showErrorMessage="1" sqref="E1" xr:uid="{A4F81451-56CC-4543-9497-104C4E44EE4B}"/>
    <dataValidation type="list" allowBlank="1" showInputMessage="1" showErrorMessage="1" sqref="E2:E5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2"/>
  <sheetViews>
    <sheetView tabSelected="1" workbookViewId="0">
      <selection activeCell="K15" sqref="K15"/>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86.995179166660819</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52.638362037032493</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30.166128240736725</v>
      </c>
      <c r="H4" s="110">
        <v>45948.661111111112</v>
      </c>
      <c r="I4" s="109" t="str">
        <f>IFERROR(VLOOKUP(D4,DB!A:F,6,0),"")</f>
        <v>SCECO</v>
      </c>
      <c r="J4" s="109" t="str">
        <f>IFERROR(VLOOKUP(D4,DB!A:G,7,0),"")</f>
        <v>Dead</v>
      </c>
      <c r="K4" s="109" t="s">
        <v>39122</v>
      </c>
      <c r="L4" s="109" t="str">
        <f>IFERROR(VLOOKUP(D4,DB!A:I,9,0),"")</f>
        <v>Latis</v>
      </c>
    </row>
    <row r="5" spans="1:13">
      <c r="A5" s="109" t="s">
        <v>39123</v>
      </c>
      <c r="B5" s="109" t="str">
        <f>IFERROR(VLOOKUP(D5,DB!A:K,11,0),"")</f>
        <v>R5</v>
      </c>
      <c r="C5" s="109">
        <v>1</v>
      </c>
      <c r="D5" s="109" t="s">
        <v>33371</v>
      </c>
      <c r="E5" s="109" t="s">
        <v>39021</v>
      </c>
      <c r="F5" s="135">
        <v>45977.514803240738</v>
      </c>
      <c r="G5" s="111">
        <f t="shared" ref="G5:G7" ca="1" si="2">IFERROR(NOW()-F5,"")</f>
        <v>1.3124361111113103</v>
      </c>
      <c r="H5" s="135">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33946</v>
      </c>
      <c r="E6" s="109" t="s">
        <v>39021</v>
      </c>
      <c r="F6" s="135">
        <v>45978.738356481481</v>
      </c>
      <c r="G6" s="111">
        <f t="shared" ca="1" si="2"/>
        <v>8.8882870368252043E-2</v>
      </c>
      <c r="H6" s="135">
        <v>45978.716273148151</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36249</v>
      </c>
      <c r="E7" s="109" t="s">
        <v>39021</v>
      </c>
      <c r="F7" s="135">
        <v>45978.819872685184</v>
      </c>
      <c r="G7" s="111">
        <f t="shared" ca="1" si="2"/>
        <v>7.3666666648932733E-3</v>
      </c>
      <c r="H7" s="135">
        <v>45978.787939814814</v>
      </c>
      <c r="I7" s="109" t="str">
        <f>IFERROR(VLOOKUP(D7,DB!A:F,6,0),"")</f>
        <v>SCECO</v>
      </c>
      <c r="J7" s="109" t="str">
        <f>IFERROR(VLOOKUP(D7,DB!A:G,7,0),"")</f>
        <v>Dead</v>
      </c>
      <c r="K7" s="109" t="s">
        <v>39128</v>
      </c>
      <c r="L7" s="109" t="str">
        <f>IFERROR(VLOOKUP(D7,DB!A:I,9,0),"")</f>
        <v>Latis</v>
      </c>
    </row>
    <row r="8" spans="1:13">
      <c r="A8" s="109"/>
      <c r="B8" s="109" t="str">
        <f>IFERROR(VLOOKUP(D8,DB!A:K,11,0),"")</f>
        <v/>
      </c>
      <c r="C8" s="109"/>
      <c r="D8" s="109"/>
      <c r="E8" s="109"/>
      <c r="F8" s="109"/>
      <c r="G8" s="109">
        <f t="shared" ref="G8:G69" ca="1" si="3">IFERROR(NOW()-F8,"")</f>
        <v>45978.827239351849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45978.827239351849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45978.827239351849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45978.827239351849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45978.827239351849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45978.827239351849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45978.827239351849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45978.827239351849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45978.827239351849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45978.827239351849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45978.827239351849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45978.827239351849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45978.827239351849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45978.827239351849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45978.827239351849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45978.827239351849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45978.827239351849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45978.827239351849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45978.827239351849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45978.827239351849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45978.827239351849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45978.827239351849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45978.827239351849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45978.827239351849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45978.827239351849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45978.827239351849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45978.827239351849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45978.827239351849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45978.827239351849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45978.827239351849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45978.827239351849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45978.827239351849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45978.827239351849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45978.827239351849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45978.827239351849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45978.827239351849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45978.827239351849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45978.827239351849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45978.827239351849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45978.827239351849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45978.827239351849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45978.827239351849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45978.827239351849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45978.827239351849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45978.827239351849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45978.827239351849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45978.827239351849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45978.827239351849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45978.827239351849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45978.827239351849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45978.827239351849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45978.827239351849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45978.827239351849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45978.827239351849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45978.827239351849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45978.827239351849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45978.827239351849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45978.827239351849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45978.827239351849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45978.827239351849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45978.827239351849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45978.827239351849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ref="G70:G133" ca="1" si="4">IFERROR(NOW()-F70,"")</f>
        <v>45978.827239351849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45978.827239351849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45978.827239351849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45978.827239351849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45978.827239351849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45978.827239351849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45978.827239351849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45978.827239351849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45978.827239351849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45978.827239351849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45978.827239351849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45978.827239351849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45978.827239351849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45978.827239351849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45978.827239351849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45978.827239351849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45978.827239351849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45978.827239351849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45978.827239351849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45978.827239351849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45978.827239351849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45978.827239351849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45978.827239351849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45978.827239351849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45978.827239351849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45978.827239351849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45978.827239351849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45978.827239351849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45978.827239351849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45978.827239351849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45978.827239351849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45978.827239351849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45978.827239351849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45978.827239351849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45978.827239351849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45978.827239351849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45978.827239351849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45978.827239351849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45978.827239351849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45978.827239351849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45978.827239351849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45978.827239351849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45978.827239351849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45978.827239351849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45978.827239351849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45978.827239351849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45978.827239351849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45978.827239351849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45978.827239351849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45978.827239351849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45978.827239351849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45978.827239351849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45978.827239351849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45978.827239351849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45978.827239351849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45978.827239351849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45978.827239351849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45978.827239351849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45978.827239351849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45978.827239351849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45978.827239351849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45978.827239351849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45978.827239351849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45978.827239351849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ref="G134:G197" ca="1" si="5">IFERROR(NOW()-F134,"")</f>
        <v>45978.827239351849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45978.827239351849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45978.827239351849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45978.827239351849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45978.827239351849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45978.827239351849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45978.827239351849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45978.827239351849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45978.827239351849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45978.827239351849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45978.827239351849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45978.827239351849</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45978.827239351849</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45978.827239351849</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45978.827239351849</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45978.827239351849</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45978.827239351849</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45978.827239351849</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45978.827239351849</v>
      </c>
      <c r="H152" s="109"/>
      <c r="I152" s="109" t="str">
        <f>IFERROR(VLOOKUP(D152,DB!A:F,6,0),"")</f>
        <v/>
      </c>
      <c r="J152" s="109" t="str">
        <f>IFERROR(VLOOKUP(D152,DB!A:G,7,0),"")</f>
        <v/>
      </c>
      <c r="K152" s="109"/>
      <c r="L152" s="109" t="str">
        <f>IFERROR(VLOOKUP(D152,DB!A:I,9,0),"")</f>
        <v/>
      </c>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sheetData>
  <dataValidations count="2">
    <dataValidation allowBlank="1" showInputMessage="1" showErrorMessage="1" sqref="E1" xr:uid="{920C6338-E771-4DAE-8C89-92A9093EA4DE}"/>
    <dataValidation type="list" allowBlank="1" showInputMessage="1" showErrorMessage="1" sqref="E2:E1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6"/>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2" ca="1" si="0">IFERROR(NOW()-F2,"-")</f>
        <v>45978.827239351849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45978.827239351849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45978.827239351849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45978.827239351849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45978.827239351849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45978.827239351849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45978.827239351849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45978.827239351849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45978.827239351849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45978.827239351849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45978.827239351849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45978.827239351849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45978.827239351849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45978.827239351849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45978.827239351849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45978.827239351849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45978.827239351849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45978.827239351849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45978.827239351849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45978.827239351849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45978.827239351849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45978.827239351849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45978.827239351849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45978.827239351849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45978.827239351849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45978.827239351849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45978.827239351849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45978.827239351849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45978.827239351849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45978.827239351849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45978.827239351849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45978.827239351849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45978.827239351849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45978.827239351849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45978.827239351849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45978.827239351849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45978.827239351849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45978.827239351849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45978.827239351849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45978.827239351849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45978.827239351849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45978.827239351849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45978.827239351849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45978.827239351849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45978.827239351849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45978.827239351849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45978.827239351849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45978.827239351849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45978.827239351849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45978.827239351849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45978.827239351849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ref="G53:G86" ca="1" si="1">IFERROR(NOW()-F53,"-")</f>
        <v>45978.827239351849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45978.827239351849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45978.827239351849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45978.827239351849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45978.827239351849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45978.827239351849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45978.827239351849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45978.827239351849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45978.827239351849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45978.827239351849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45978.827239351849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45978.827239351849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45978.827239351849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45978.827239351849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45978.827239351849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45978.827239351849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45978.827239351849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45978.827239351849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45978.827239351849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45978.827239351849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45978.827239351849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45978.827239351849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45978.827239351849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45978.827239351849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45978.827239351849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45978.827239351849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45978.827239351849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45978.827239351849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45978.827239351849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45978.827239351849</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45978.827239351849</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45978.827239351849</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45978.827239351849</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45978.827239351849</v>
      </c>
      <c r="H86" s="121"/>
      <c r="I86" s="119" t="str">
        <f>IFERROR(VLOOKUP(D86,DB!A:F,6,0),"")</f>
        <v/>
      </c>
      <c r="J86" s="119" t="str">
        <f>IFERROR(VLOOKUP(D86,DB!A:G,7,0),"")</f>
        <v/>
      </c>
      <c r="K86" s="122"/>
      <c r="L86" s="123" t="str">
        <f>IFERROR(VLOOKUP(D86,DB!A:I,9,0),"")</f>
        <v/>
      </c>
    </row>
  </sheetData>
  <dataValidations count="2">
    <dataValidation allowBlank="1" showInputMessage="1" showErrorMessage="1" sqref="E1" xr:uid="{9E1BC488-8814-4F8A-8DBE-742B3278AB71}"/>
    <dataValidation type="list" allowBlank="1" showInputMessage="1" showErrorMessage="1" sqref="E2:E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2025-11-17T16:53:16Z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